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40" firstSheet="3" activeTab="3"/>
  </bookViews>
  <sheets>
    <sheet name="Valuation" sheetId="1" state="hidden" r:id="rId1"/>
    <sheet name="Key Value Drivers" sheetId="2" state="hidden" r:id="rId2"/>
    <sheet name="Financial Statements" sheetId="3" r:id="rId3"/>
    <sheet name="Restated Financial Statements" sheetId="4" r:id="rId4"/>
    <sheet name="Ratios" sheetId="5" r:id="rId5"/>
    <sheet name="Working" sheetId="6" state="hidden" r:id="rId6"/>
    <sheet name="NPV &amp; IRR" sheetId="7" r:id="rId7"/>
  </sheets>
  <definedNames>
    <definedName name="_xlnm._FilterDatabase" localSheetId="3" hidden="1">'Restated Financial Statements'!$A$1:$M$89</definedName>
  </definedNames>
  <calcPr fullCalcOnLoad="1"/>
</workbook>
</file>

<file path=xl/comments3.xml><?xml version="1.0" encoding="utf-8"?>
<comments xmlns="http://schemas.openxmlformats.org/spreadsheetml/2006/main">
  <authors>
    <author>turnerm</author>
  </authors>
  <commentList>
    <comment ref="D5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E5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F5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G5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Your may need to adjust the years</t>
        </r>
      </text>
    </comment>
  </commentList>
</comments>
</file>

<file path=xl/comments4.xml><?xml version="1.0" encoding="utf-8"?>
<comments xmlns="http://schemas.openxmlformats.org/spreadsheetml/2006/main">
  <authors>
    <author>Paulo Ferreira</author>
  </authors>
  <commentList>
    <comment ref="L17" authorId="0">
      <text>
        <r>
          <rPr>
            <b/>
            <sz val="9"/>
            <rFont val="Tahoma"/>
            <family val="2"/>
          </rPr>
          <t xml:space="preserve">Karem: 
</t>
        </r>
        <r>
          <rPr>
            <sz val="9"/>
            <rFont val="Tahoma"/>
            <family val="2"/>
          </rPr>
          <t>The wrong number appear to be transferred here. Note that they do not macht with your previous statement and does not match with CI as well.</t>
        </r>
      </text>
    </comment>
  </commentList>
</comments>
</file>

<file path=xl/sharedStrings.xml><?xml version="1.0" encoding="utf-8"?>
<sst xmlns="http://schemas.openxmlformats.org/spreadsheetml/2006/main" count="411" uniqueCount="259">
  <si>
    <t>Statements of Movements in Equity</t>
  </si>
  <si>
    <t>OI</t>
  </si>
  <si>
    <t>Sales</t>
  </si>
  <si>
    <t>NOA</t>
  </si>
  <si>
    <t>DCF VALUATION</t>
  </si>
  <si>
    <t>ECONOMIC PROFIT VALUATION</t>
  </si>
  <si>
    <t>Discount factor</t>
  </si>
  <si>
    <t>PV of FCF</t>
  </si>
  <si>
    <t>Free cash flow (FCF)</t>
  </si>
  <si>
    <t>Discounted FCF</t>
  </si>
  <si>
    <t>Enterprise value</t>
  </si>
  <si>
    <t>Economic profit</t>
  </si>
  <si>
    <t>PV of economic profit</t>
  </si>
  <si>
    <t>WACC</t>
  </si>
  <si>
    <t>FCF</t>
  </si>
  <si>
    <t>Economic Profit</t>
  </si>
  <si>
    <t>KEY VALUE DRIVERS</t>
  </si>
  <si>
    <t xml:space="preserve"> </t>
  </si>
  <si>
    <t>Sales growth (%)</t>
  </si>
  <si>
    <t>PM (%)</t>
  </si>
  <si>
    <t>ATO (times)</t>
  </si>
  <si>
    <t>Profitability Ratios</t>
  </si>
  <si>
    <t>Gross Profit Margin</t>
  </si>
  <si>
    <t>Gross profit/sales</t>
  </si>
  <si>
    <t>Net Profit Margin</t>
  </si>
  <si>
    <t>Net profit after tax/sales</t>
  </si>
  <si>
    <t>Return on Assets</t>
  </si>
  <si>
    <t>Net profit after tax/total assets</t>
  </si>
  <si>
    <t>Efficiency (or Asset Management) Ratios</t>
  </si>
  <si>
    <t>Inventory Turnover Ratio</t>
  </si>
  <si>
    <t>Days of Inventory</t>
  </si>
  <si>
    <t>Inventory/av.daily cost of goods sold</t>
  </si>
  <si>
    <t>Total Asset Turnover Ratio</t>
  </si>
  <si>
    <t>Sales/total assets</t>
  </si>
  <si>
    <t>Current Asset Turnover Ratio</t>
  </si>
  <si>
    <t>Sales/current assets</t>
  </si>
  <si>
    <t>Average Collection Period (Days Receivable)</t>
  </si>
  <si>
    <t>Accounts receivable/av.daily credit sales</t>
  </si>
  <si>
    <t>Liquidity Ratios</t>
  </si>
  <si>
    <t>Current Ratio</t>
  </si>
  <si>
    <t>Current assets/current liabilities</t>
  </si>
  <si>
    <t>(Current assets - inventory - prepayments - receivables)/current liabilities</t>
  </si>
  <si>
    <t>Financial Structure Ratios</t>
  </si>
  <si>
    <t>Debt/Equity Ratio</t>
  </si>
  <si>
    <t>Debt/equity</t>
  </si>
  <si>
    <t>Equity Ratio</t>
  </si>
  <si>
    <t>Equity/total assets</t>
  </si>
  <si>
    <t>Times Interest Earned</t>
  </si>
  <si>
    <t>Earnings before interest &amp; tax/interest</t>
  </si>
  <si>
    <t>Market Ratios</t>
  </si>
  <si>
    <t>Earnings per Share (EPS)</t>
  </si>
  <si>
    <t>Dividends per Share (DPS)</t>
  </si>
  <si>
    <t>Dividends/number of issued ordinary shares</t>
  </si>
  <si>
    <t>Dividend Yield Ratio</t>
  </si>
  <si>
    <t>Dividends per share/market price per share</t>
  </si>
  <si>
    <t>Price Earnings Ratio</t>
  </si>
  <si>
    <t>Market price per share/earnings per share</t>
  </si>
  <si>
    <t>Net Asset Backing per Share Ratio</t>
  </si>
  <si>
    <t>Net assets (owners equity)/number of shares issued</t>
  </si>
  <si>
    <t>Market/Book Ratio</t>
  </si>
  <si>
    <t>Market price per share/net asset backing per share</t>
  </si>
  <si>
    <t>Dividend Payout Ratio</t>
  </si>
  <si>
    <t>Dividends/comprehensive income</t>
  </si>
  <si>
    <t>Ratios Based on Reformulated Financial Statements</t>
  </si>
  <si>
    <t>Financial Leverage (FLEV)</t>
  </si>
  <si>
    <t>Av.net financial obligations/av.shareholders' equity</t>
  </si>
  <si>
    <t>Operating Liability Leverage (OLLEV)</t>
  </si>
  <si>
    <t>Av.operating liabilities/av.net operating assets</t>
  </si>
  <si>
    <t>Return on Operating Assets (ROOA)</t>
  </si>
  <si>
    <t>(OI after tax + implicit interest after tax)/av.operating assets</t>
  </si>
  <si>
    <t>Return on Net Operating Assets (RNOA)</t>
  </si>
  <si>
    <t>Return on Equity (ROE)</t>
  </si>
  <si>
    <t>Operating Liability Leverage Spread (OLSPREAD)</t>
  </si>
  <si>
    <t>ROOA - short-term borrowing rate (after tax)</t>
  </si>
  <si>
    <t>Profit Margin (PM)</t>
  </si>
  <si>
    <t>Growth in Sales</t>
  </si>
  <si>
    <t>Change in sales/prior period's sales</t>
  </si>
  <si>
    <t>Growth in Operating Income</t>
  </si>
  <si>
    <t>Change in OI after tax/prior period's OI after tax</t>
  </si>
  <si>
    <t>Growth in Net Operating Assets</t>
  </si>
  <si>
    <t>Change in NOA/opening NOA</t>
  </si>
  <si>
    <t>Growth in Shareholders' Equity</t>
  </si>
  <si>
    <t>Change in shareholders' equity/opening shareholders' equity</t>
  </si>
  <si>
    <t>Asset Turnover (ATO)</t>
  </si>
  <si>
    <t>Net Borrowing Cost (NBC)</t>
  </si>
  <si>
    <t>RNOA</t>
  </si>
  <si>
    <t>Cost of goods sold/ending inventory</t>
  </si>
  <si>
    <t>Quick Ratio 1</t>
  </si>
  <si>
    <t>(Current assets - inventory - prepayments)/current liabilities</t>
  </si>
  <si>
    <t>Quick Ratio 2</t>
  </si>
  <si>
    <t>g</t>
  </si>
  <si>
    <t>2008A</t>
  </si>
  <si>
    <t>2010F</t>
  </si>
  <si>
    <t>2011F</t>
  </si>
  <si>
    <t>2012F</t>
  </si>
  <si>
    <t>2013F</t>
  </si>
  <si>
    <t>Documentation</t>
  </si>
  <si>
    <t>Working Area</t>
  </si>
  <si>
    <t>Continuing Value</t>
  </si>
  <si>
    <t>RINOA</t>
  </si>
  <si>
    <t>Continuing value</t>
  </si>
  <si>
    <t>Notes Area</t>
  </si>
  <si>
    <t>This is a place where you can copy and paste forumlas, play with calculations and generally have fun without messing up your other worksheets.</t>
  </si>
  <si>
    <t>RATIOS</t>
  </si>
  <si>
    <t>2007A</t>
  </si>
  <si>
    <t>2014F</t>
  </si>
  <si>
    <t>Restated Statements of Movements in Equity</t>
  </si>
  <si>
    <t xml:space="preserve">This is an area where we can put documentation.                      </t>
  </si>
  <si>
    <t xml:space="preserve">This is an area where we can put documentation.                                                                                                                     </t>
  </si>
  <si>
    <t>This is a place where you can copy and paste formulas, play with calculations and generally have fun whilst being able to see the data you are currently working on.</t>
  </si>
  <si>
    <t xml:space="preserve">This area is designed as a space to write notes to yourself.  Hopefully this will save you the hassle of attempting to find the pen and paper that is somewhere in the bottom of your bag.  </t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</si>
  <si>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</t>
  </si>
  <si>
    <t>This area is designed as a space to write notes to yourself.  Hopefully this will save you the hassle of attempting to find the pen and paper that is somewhere in the bottom of your bag.</t>
  </si>
  <si>
    <t xml:space="preserve">The blue text represents hardwired calculation that should drop out upon entering appropriate data.                                                                                  </t>
  </si>
  <si>
    <t>Enter WACC</t>
  </si>
  <si>
    <t>Enter g</t>
  </si>
  <si>
    <t xml:space="preserve">This is an area where we can put documentation.                                                                                                                                                                 </t>
  </si>
  <si>
    <t>2009A</t>
  </si>
  <si>
    <t>2015F</t>
  </si>
  <si>
    <t>2005A</t>
  </si>
  <si>
    <t>2006A</t>
  </si>
  <si>
    <t>Years ended 30 June</t>
  </si>
  <si>
    <t>$'000</t>
  </si>
  <si>
    <t>Scott Corporation</t>
  </si>
  <si>
    <r>
      <t xml:space="preserve">OI </t>
    </r>
    <r>
      <rPr>
        <b/>
        <vertAlign val="subscript"/>
        <sz val="10"/>
        <rFont val="Arial"/>
        <family val="2"/>
      </rPr>
      <t xml:space="preserve">t+1 </t>
    </r>
  </si>
  <si>
    <r>
      <t xml:space="preserve">Economic Profit </t>
    </r>
    <r>
      <rPr>
        <b/>
        <vertAlign val="subscript"/>
        <sz val="10"/>
        <rFont val="Arial"/>
        <family val="2"/>
      </rPr>
      <t>t+1</t>
    </r>
  </si>
  <si>
    <t>Balance Sheets</t>
  </si>
  <si>
    <t>Comprehensive Income/shareholders' equity</t>
  </si>
  <si>
    <t>Net profit after tax/nos of issued ordinary shares</t>
  </si>
  <si>
    <t>Net fin. expenses after tax/net financial obligations</t>
  </si>
  <si>
    <t>Yr 0</t>
  </si>
  <si>
    <t>Yr 1</t>
  </si>
  <si>
    <t>Yr 2</t>
  </si>
  <si>
    <t>Yr 3</t>
  </si>
  <si>
    <t>NPV</t>
  </si>
  <si>
    <t>Yr 4</t>
  </si>
  <si>
    <t>Yr 5</t>
  </si>
  <si>
    <t>IRR</t>
  </si>
  <si>
    <t xml:space="preserve">Economic profit </t>
  </si>
  <si>
    <t>(RNOA - cost of capital) x net operating assets (NOA)</t>
  </si>
  <si>
    <t>Operating income after tax (OI)/net operating assets (NOA)</t>
  </si>
  <si>
    <t>Operating income after tax (OI)/sales</t>
  </si>
  <si>
    <t>Sales/net operating assets (NOA)</t>
  </si>
  <si>
    <t>FORMATION GROUP PLC</t>
  </si>
  <si>
    <t>Years ended 31 AUGUST</t>
  </si>
  <si>
    <t>as at 31 AUGUST</t>
  </si>
  <si>
    <t>Called up share capital</t>
  </si>
  <si>
    <t>Share premium account</t>
  </si>
  <si>
    <t>Share option reserve</t>
  </si>
  <si>
    <t>Retained earnings</t>
  </si>
  <si>
    <t>Transactions with owners:</t>
  </si>
  <si>
    <t>Capital redemption reserve</t>
  </si>
  <si>
    <t>Treasury shares</t>
  </si>
  <si>
    <t>Balance at 31 August</t>
  </si>
  <si>
    <t>Opening Balance 1 September</t>
  </si>
  <si>
    <t>Treasury shares - sales</t>
  </si>
  <si>
    <t>Retained earnings - profit/loss and total comprehensive income for the financial period</t>
  </si>
  <si>
    <t>Assets</t>
  </si>
  <si>
    <t>Current Assets</t>
  </si>
  <si>
    <t>Inventories</t>
  </si>
  <si>
    <t>Trade and other receivables</t>
  </si>
  <si>
    <t>Cash and cash equivalents</t>
  </si>
  <si>
    <t>Assets included in disposal group classified as held-for-sale</t>
  </si>
  <si>
    <t>Total current assets</t>
  </si>
  <si>
    <t>Non-current assets</t>
  </si>
  <si>
    <t>Intangible assets</t>
  </si>
  <si>
    <t>Property, plant and equipment</t>
  </si>
  <si>
    <t>Investment accounted for using the equity method</t>
  </si>
  <si>
    <t>Investments property</t>
  </si>
  <si>
    <t>Total non-current assets</t>
  </si>
  <si>
    <t>TOTAL ASSETS</t>
  </si>
  <si>
    <t>Liabilities</t>
  </si>
  <si>
    <t>Current liabilities</t>
  </si>
  <si>
    <t>Trade and other payables</t>
  </si>
  <si>
    <t>Bank Loans</t>
  </si>
  <si>
    <t>Total current liabilities</t>
  </si>
  <si>
    <t>TOTAL LIABILITIES</t>
  </si>
  <si>
    <t>NET ASSETS</t>
  </si>
  <si>
    <t>Equity</t>
  </si>
  <si>
    <t>Share capital</t>
  </si>
  <si>
    <t>TOTAL EQUITY</t>
  </si>
  <si>
    <t>Continuing operations</t>
  </si>
  <si>
    <t>Revenue</t>
  </si>
  <si>
    <t>Cost of Sales</t>
  </si>
  <si>
    <t>Gross Profit</t>
  </si>
  <si>
    <t>Administrative expenses</t>
  </si>
  <si>
    <t>Operating profit/loss from continuing operations</t>
  </si>
  <si>
    <t>Finance income</t>
  </si>
  <si>
    <t>Finance costs</t>
  </si>
  <si>
    <t>Profit/loss before taxation</t>
  </si>
  <si>
    <t>Exceptional  items</t>
  </si>
  <si>
    <t>Profit/loss before taxation and exceptional items</t>
  </si>
  <si>
    <t>Taxation</t>
  </si>
  <si>
    <t>Profit/loss for the year from continuing operations</t>
  </si>
  <si>
    <t>Profit/loss for the year from discontinued operations</t>
  </si>
  <si>
    <t>PROFIT/LOSS FOR THE YEAR</t>
  </si>
  <si>
    <t>Income Statement</t>
  </si>
  <si>
    <t>Total comprehensive income for the year attributable to:</t>
  </si>
  <si>
    <t>Equity holders of the parent</t>
  </si>
  <si>
    <t>Continued operations</t>
  </si>
  <si>
    <t>Discontinued operations</t>
  </si>
  <si>
    <t>Earnings/loss per share</t>
  </si>
  <si>
    <t>From continuing operations - basic and diluted</t>
  </si>
  <si>
    <t>From discontinued operations - basic and diluted</t>
  </si>
  <si>
    <t>From continuing and discontinued operations - basic and diluted</t>
  </si>
  <si>
    <t>£'000</t>
  </si>
  <si>
    <t>ρ</t>
  </si>
  <si>
    <t>Total transactions with owners</t>
  </si>
  <si>
    <t>Total operating comprehensive income</t>
  </si>
  <si>
    <t>Operating Assets</t>
  </si>
  <si>
    <t>Restated Statement of Financial Position</t>
  </si>
  <si>
    <t>Investments accounted for using the equity method</t>
  </si>
  <si>
    <t>*Footnotes (16) state cash is cash in hand and cash at bank - operating</t>
  </si>
  <si>
    <t>Total Operating Assets (OA)</t>
  </si>
  <si>
    <t>Operating Liabilities</t>
  </si>
  <si>
    <t>Total Operating Liabilities (OL)</t>
  </si>
  <si>
    <t>Net Operating Assets (NOA)</t>
  </si>
  <si>
    <t>Bank loans</t>
  </si>
  <si>
    <t>Financial Assets</t>
  </si>
  <si>
    <t>Total Financial Assets (FA)</t>
  </si>
  <si>
    <t>Net Financial Obligations (NFO)</t>
  </si>
  <si>
    <t xml:space="preserve">Financial Obligations </t>
  </si>
  <si>
    <t>Total Financial Obligations (FO)</t>
  </si>
  <si>
    <t>Total Equity</t>
  </si>
  <si>
    <t>Total NFO + Equity</t>
  </si>
  <si>
    <t>Operating revenue</t>
  </si>
  <si>
    <t>Total Operating Income</t>
  </si>
  <si>
    <t>Operating expenses</t>
  </si>
  <si>
    <t>Operating profit before tax</t>
  </si>
  <si>
    <t>Total operating expenses</t>
  </si>
  <si>
    <t>Total operating revenue</t>
  </si>
  <si>
    <t>Restated Statement of Financial Performance</t>
  </si>
  <si>
    <t>Tax expense</t>
  </si>
  <si>
    <t xml:space="preserve">   Revenue</t>
  </si>
  <si>
    <t xml:space="preserve">   Cost of sales</t>
  </si>
  <si>
    <t xml:space="preserve">   Administrative expenses</t>
  </si>
  <si>
    <t xml:space="preserve">   Tax reported</t>
  </si>
  <si>
    <t xml:space="preserve">   Tax benefit</t>
  </si>
  <si>
    <t>Other operating comprehensive income</t>
  </si>
  <si>
    <t>Profit/(loss) for the year from discontinued operations</t>
  </si>
  <si>
    <t>Total other operating comprehensive income</t>
  </si>
  <si>
    <t>Comprehensive operating income after tax (OI)</t>
  </si>
  <si>
    <t>Net financial expenses</t>
  </si>
  <si>
    <t xml:space="preserve">   Finance income</t>
  </si>
  <si>
    <t xml:space="preserve">   Finance costs</t>
  </si>
  <si>
    <t>Net financial expenses/income before tax</t>
  </si>
  <si>
    <t>Tax benefit</t>
  </si>
  <si>
    <t>Comprehensive net profit after tax (CI)</t>
  </si>
  <si>
    <t>Net financial expense/income after tax (NFE &amp; NFI)</t>
  </si>
  <si>
    <t>Other financial comprehensive income</t>
  </si>
  <si>
    <t>*Tax benefit = 34 x 23% (2013), 30 x 22.17% (2014), 154 x 20% (2015), 0 x 20% (2016)</t>
  </si>
  <si>
    <t>1. Retained Earnings - profit/(loss) of total operating comprehensive income. Footnote 9 - split into continued operations and discontinued operations</t>
  </si>
  <si>
    <t>2. Cash &amp; cash equivalents - footnote 16 states cash in hand and at bank. Whole amount allocated to operating assets</t>
  </si>
  <si>
    <t>3. Tax benefit - see note below restatement of financial performance</t>
  </si>
  <si>
    <t>4. Exceptional items - see footnote 8. Acitivity only used in 2013. Footnote splits this activity into</t>
  </si>
  <si>
    <t>impairment of other receivables and loss on deconsolidation</t>
  </si>
  <si>
    <t xml:space="preserve">   Exceptional items (4)</t>
  </si>
  <si>
    <t>Retained Earnings - profit/(loss) of total operating comprehensive income (1):</t>
  </si>
  <si>
    <t>Cash and cash equivalents (2)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</si>
</sst>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\(#,##0\);0"/>
    <numFmt numFmtId="173" formatCode="0.0"/>
    <numFmt numFmtId="174" formatCode="0.0%"/>
    <numFmt numFmtId="175" formatCode="#,##0.0"/>
    <numFmt numFmtId="176" formatCode="#,##0.0;\(#,##0.0\);0.0"/>
    <numFmt numFmtId="177" formatCode="#,##0.00;\(#,##0.00\);0.00"/>
    <numFmt numFmtId="178" formatCode="0.000%"/>
    <numFmt numFmtId="179" formatCode="_-[$£-809]* #,##0.00_-;\-[$£-809]* #,##0.00_-;_-[$£-809]* &quot;-&quot;??_-;_-@_-"/>
    <numFmt numFmtId="180" formatCode="[$£-809]#,##0.00"/>
    <numFmt numFmtId="181" formatCode="&quot;$&quot;#,##0.00"/>
    <numFmt numFmtId="182" formatCode="_-[$£-809]* #,##0.0_-;\-[$£-809]* #,##0.0_-;_-[$£-809]* &quot;-&quot;??_-;_-@_-"/>
    <numFmt numFmtId="183" formatCode="_-[$£-809]* #,##0_-;\-[$£-809]* #,##0_-;_-[$£-809]* &quot;-&quot;??_-;_-@_-"/>
    <numFmt numFmtId="184" formatCode="[$£-809]#,##0.000"/>
    <numFmt numFmtId="185" formatCode="[$£-809]#,##0.0000"/>
    <numFmt numFmtId="186" formatCode="[$£-809]#,##0.0"/>
    <numFmt numFmtId="187" formatCode="[$£-809]#,##0.00;\-[$£-809]#,##0.00"/>
    <numFmt numFmtId="188" formatCode="[$£-809]#,##0;\-[$£-809]#,##0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rebuchet MS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rebuchet MS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0"/>
      <name val="Trebuchet MS"/>
      <family val="2"/>
    </font>
    <font>
      <sz val="9"/>
      <name val="Trebuchet MS"/>
      <family val="2"/>
    </font>
    <font>
      <b/>
      <sz val="10"/>
      <color indexed="48"/>
      <name val="Trebuchet MS"/>
      <family val="2"/>
    </font>
    <font>
      <sz val="8"/>
      <name val="Arial"/>
      <family val="2"/>
    </font>
    <font>
      <b/>
      <sz val="8"/>
      <name val="Verdana"/>
      <family val="2"/>
    </font>
    <font>
      <b/>
      <sz val="11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10"/>
      <color indexed="9"/>
      <name val="Trebuchet MS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 tint="0.49998000264167786"/>
      <name val="Trebuchet MS"/>
      <family val="2"/>
    </font>
    <font>
      <i/>
      <sz val="10"/>
      <color theme="0" tint="-0.4999699890613556"/>
      <name val="Trebuchet MS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  <font>
      <sz val="10"/>
      <color theme="0"/>
      <name val="Trebuchet MS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3" fillId="33" borderId="0" xfId="57" applyFill="1">
      <alignment/>
      <protection/>
    </xf>
    <xf numFmtId="0" fontId="3" fillId="33" borderId="0" xfId="57" applyFill="1" applyAlignment="1">
      <alignment horizontal="right"/>
      <protection/>
    </xf>
    <xf numFmtId="0" fontId="3" fillId="33" borderId="0" xfId="57" applyFill="1" applyBorder="1">
      <alignment/>
      <protection/>
    </xf>
    <xf numFmtId="1" fontId="6" fillId="33" borderId="0" xfId="57" applyNumberFormat="1" applyFont="1" applyFill="1" applyBorder="1" applyAlignment="1">
      <alignment horizontal="right"/>
      <protection/>
    </xf>
    <xf numFmtId="0" fontId="8" fillId="34" borderId="0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172" fontId="3" fillId="33" borderId="0" xfId="57" applyNumberFormat="1" applyFill="1" applyBorder="1" applyAlignment="1">
      <alignment horizontal="right"/>
      <protection/>
    </xf>
    <xf numFmtId="0" fontId="3" fillId="34" borderId="0" xfId="57" applyFill="1" applyBorder="1">
      <alignment/>
      <protection/>
    </xf>
    <xf numFmtId="0" fontId="3" fillId="0" borderId="0" xfId="57" applyAlignment="1">
      <alignment horizontal="right"/>
      <protection/>
    </xf>
    <xf numFmtId="0" fontId="3" fillId="0" borderId="0" xfId="57">
      <alignment/>
      <protection/>
    </xf>
    <xf numFmtId="0" fontId="8" fillId="33" borderId="0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0" borderId="0" xfId="57" applyFill="1" applyBorder="1">
      <alignment/>
      <protection/>
    </xf>
    <xf numFmtId="2" fontId="3" fillId="33" borderId="0" xfId="57" applyNumberFormat="1" applyFill="1" applyBorder="1">
      <alignment/>
      <protection/>
    </xf>
    <xf numFmtId="0" fontId="3" fillId="0" borderId="10" xfId="57" applyBorder="1">
      <alignment/>
      <protection/>
    </xf>
    <xf numFmtId="0" fontId="3" fillId="0" borderId="0" xfId="57" applyBorder="1" applyAlignment="1">
      <alignment horizontal="right"/>
      <protection/>
    </xf>
    <xf numFmtId="0" fontId="3" fillId="0" borderId="0" xfId="57" applyBorder="1">
      <alignment/>
      <protection/>
    </xf>
    <xf numFmtId="0" fontId="3" fillId="0" borderId="0" xfId="61">
      <alignment/>
      <protection/>
    </xf>
    <xf numFmtId="0" fontId="3" fillId="33" borderId="0" xfId="61" applyFill="1">
      <alignment/>
      <protection/>
    </xf>
    <xf numFmtId="0" fontId="3" fillId="33" borderId="0" xfId="61" applyFill="1" applyBorder="1">
      <alignment/>
      <protection/>
    </xf>
    <xf numFmtId="1" fontId="6" fillId="33" borderId="0" xfId="61" applyNumberFormat="1" applyFont="1" applyFill="1" applyBorder="1" applyAlignment="1">
      <alignment horizontal="right"/>
      <protection/>
    </xf>
    <xf numFmtId="1" fontId="7" fillId="33" borderId="11" xfId="61" applyNumberFormat="1" applyFont="1" applyFill="1" applyBorder="1" applyAlignment="1">
      <alignment horizontal="right"/>
      <protection/>
    </xf>
    <xf numFmtId="0" fontId="3" fillId="33" borderId="0" xfId="61" applyFont="1" applyFill="1" applyBorder="1">
      <alignment/>
      <protection/>
    </xf>
    <xf numFmtId="4" fontId="3" fillId="33" borderId="0" xfId="61" applyNumberFormat="1" applyFill="1" applyBorder="1">
      <alignment/>
      <protection/>
    </xf>
    <xf numFmtId="4" fontId="3" fillId="33" borderId="0" xfId="61" applyNumberFormat="1" applyFont="1" applyFill="1" applyBorder="1">
      <alignment/>
      <protection/>
    </xf>
    <xf numFmtId="0" fontId="3" fillId="34" borderId="0" xfId="61" applyFill="1" applyBorder="1">
      <alignment/>
      <protection/>
    </xf>
    <xf numFmtId="4" fontId="3" fillId="34" borderId="0" xfId="61" applyNumberFormat="1" applyFill="1" applyBorder="1">
      <alignment/>
      <protection/>
    </xf>
    <xf numFmtId="4" fontId="3" fillId="34" borderId="0" xfId="61" applyNumberFormat="1" applyFont="1" applyFill="1" applyBorder="1">
      <alignment/>
      <protection/>
    </xf>
    <xf numFmtId="4" fontId="3" fillId="33" borderId="0" xfId="61" applyNumberFormat="1" applyFont="1" applyFill="1" applyBorder="1" applyAlignment="1">
      <alignment horizontal="right"/>
      <protection/>
    </xf>
    <xf numFmtId="4" fontId="3" fillId="34" borderId="0" xfId="61" applyNumberFormat="1" applyFont="1" applyFill="1" applyBorder="1" applyAlignment="1">
      <alignment horizontal="right"/>
      <protection/>
    </xf>
    <xf numFmtId="0" fontId="8" fillId="35" borderId="0" xfId="61" applyFont="1" applyFill="1" applyBorder="1">
      <alignment/>
      <protection/>
    </xf>
    <xf numFmtId="166" fontId="8" fillId="35" borderId="11" xfId="44" applyNumberFormat="1" applyFont="1" applyFill="1" applyBorder="1" applyAlignment="1">
      <alignment horizontal="right"/>
    </xf>
    <xf numFmtId="2" fontId="8" fillId="35" borderId="11" xfId="61" applyNumberFormat="1" applyFont="1" applyFill="1" applyBorder="1">
      <alignment/>
      <protection/>
    </xf>
    <xf numFmtId="0" fontId="12" fillId="33" borderId="0" xfId="61" applyFont="1" applyFill="1">
      <alignment/>
      <protection/>
    </xf>
    <xf numFmtId="2" fontId="3" fillId="34" borderId="0" xfId="61" applyNumberFormat="1" applyFont="1" applyFill="1" applyBorder="1" applyAlignment="1">
      <alignment horizontal="right"/>
      <protection/>
    </xf>
    <xf numFmtId="2" fontId="3" fillId="33" borderId="0" xfId="61" applyNumberFormat="1" applyFont="1" applyFill="1" applyBorder="1" applyAlignment="1">
      <alignment horizontal="right"/>
      <protection/>
    </xf>
    <xf numFmtId="0" fontId="14" fillId="33" borderId="0" xfId="61" applyFont="1" applyFill="1" applyAlignment="1">
      <alignment horizontal="right"/>
      <protection/>
    </xf>
    <xf numFmtId="173" fontId="3" fillId="33" borderId="0" xfId="61" applyNumberFormat="1" applyFont="1" applyFill="1" applyBorder="1" applyAlignment="1">
      <alignment horizontal="right"/>
      <protection/>
    </xf>
    <xf numFmtId="173" fontId="3" fillId="33" borderId="0" xfId="61" applyNumberFormat="1" applyFill="1" applyBorder="1">
      <alignment/>
      <protection/>
    </xf>
    <xf numFmtId="0" fontId="15" fillId="33" borderId="0" xfId="61" applyFont="1" applyFill="1">
      <alignment/>
      <protection/>
    </xf>
    <xf numFmtId="0" fontId="3" fillId="33" borderId="0" xfId="61" applyFill="1" applyAlignment="1">
      <alignment horizontal="left"/>
      <protection/>
    </xf>
    <xf numFmtId="0" fontId="3" fillId="0" borderId="0" xfId="61" applyFill="1" applyBorder="1">
      <alignment/>
      <protection/>
    </xf>
    <xf numFmtId="0" fontId="3" fillId="0" borderId="10" xfId="61" applyBorder="1">
      <alignment/>
      <protection/>
    </xf>
    <xf numFmtId="0" fontId="3" fillId="0" borderId="0" xfId="61" applyBorder="1">
      <alignment/>
      <protection/>
    </xf>
    <xf numFmtId="0" fontId="3" fillId="0" borderId="12" xfId="61" applyBorder="1">
      <alignment/>
      <protection/>
    </xf>
    <xf numFmtId="0" fontId="3" fillId="33" borderId="0" xfId="60" applyFill="1">
      <alignment/>
      <protection/>
    </xf>
    <xf numFmtId="0" fontId="3" fillId="33" borderId="0" xfId="60" applyFill="1" applyAlignment="1">
      <alignment horizontal="right"/>
      <protection/>
    </xf>
    <xf numFmtId="0" fontId="3" fillId="33" borderId="0" xfId="60" applyFill="1" applyBorder="1" applyAlignment="1">
      <alignment horizontal="right"/>
      <protection/>
    </xf>
    <xf numFmtId="2" fontId="4" fillId="35" borderId="0" xfId="60" applyNumberFormat="1" applyFont="1" applyFill="1" applyBorder="1" applyAlignment="1">
      <alignment/>
      <protection/>
    </xf>
    <xf numFmtId="0" fontId="3" fillId="33" borderId="0" xfId="60" applyFill="1" applyBorder="1" applyAlignment="1">
      <alignment/>
      <protection/>
    </xf>
    <xf numFmtId="0" fontId="3" fillId="0" borderId="0" xfId="60" applyBorder="1" applyAlignment="1">
      <alignment/>
      <protection/>
    </xf>
    <xf numFmtId="1" fontId="6" fillId="33" borderId="13" xfId="60" applyNumberFormat="1" applyFont="1" applyFill="1" applyBorder="1" applyAlignment="1">
      <alignment horizontal="right"/>
      <protection/>
    </xf>
    <xf numFmtId="1" fontId="6" fillId="33" borderId="14" xfId="60" applyNumberFormat="1" applyFont="1" applyFill="1" applyBorder="1" applyAlignment="1">
      <alignment horizontal="right"/>
      <protection/>
    </xf>
    <xf numFmtId="1" fontId="6" fillId="33" borderId="15" xfId="60" applyNumberFormat="1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right"/>
      <protection/>
    </xf>
    <xf numFmtId="0" fontId="8" fillId="33" borderId="16" xfId="60" applyFont="1" applyFill="1" applyBorder="1" applyAlignment="1">
      <alignment horizontal="right"/>
      <protection/>
    </xf>
    <xf numFmtId="0" fontId="3" fillId="36" borderId="0" xfId="60" applyFont="1" applyFill="1" applyBorder="1">
      <alignment/>
      <protection/>
    </xf>
    <xf numFmtId="174" fontId="3" fillId="36" borderId="0" xfId="60" applyNumberFormat="1" applyFont="1" applyFill="1" applyBorder="1" applyAlignment="1">
      <alignment horizontal="right"/>
      <protection/>
    </xf>
    <xf numFmtId="174" fontId="3" fillId="36" borderId="16" xfId="60" applyNumberFormat="1" applyFont="1" applyFill="1" applyBorder="1" applyAlignment="1">
      <alignment horizontal="right"/>
      <protection/>
    </xf>
    <xf numFmtId="0" fontId="3" fillId="33" borderId="0" xfId="60" applyFont="1" applyFill="1">
      <alignment/>
      <protection/>
    </xf>
    <xf numFmtId="0" fontId="3" fillId="33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174" fontId="3" fillId="33" borderId="0" xfId="60" applyNumberFormat="1" applyFont="1" applyFill="1" applyBorder="1" applyAlignment="1">
      <alignment horizontal="right"/>
      <protection/>
    </xf>
    <xf numFmtId="174" fontId="3" fillId="33" borderId="16" xfId="60" applyNumberFormat="1" applyFont="1" applyFill="1" applyBorder="1" applyAlignment="1">
      <alignment horizontal="right"/>
      <protection/>
    </xf>
    <xf numFmtId="0" fontId="8" fillId="36" borderId="0" xfId="60" applyFont="1" applyFill="1" applyBorder="1">
      <alignment/>
      <protection/>
    </xf>
    <xf numFmtId="2" fontId="3" fillId="36" borderId="0" xfId="60" applyNumberFormat="1" applyFont="1" applyFill="1" applyBorder="1" applyAlignment="1">
      <alignment horizontal="right"/>
      <protection/>
    </xf>
    <xf numFmtId="2" fontId="3" fillId="36" borderId="16" xfId="60" applyNumberFormat="1" applyFont="1" applyFill="1" applyBorder="1" applyAlignment="1">
      <alignment horizontal="right"/>
      <protection/>
    </xf>
    <xf numFmtId="2" fontId="16" fillId="36" borderId="0" xfId="60" applyNumberFormat="1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right"/>
      <protection/>
    </xf>
    <xf numFmtId="2" fontId="3" fillId="33" borderId="0" xfId="60" applyNumberFormat="1" applyFont="1" applyFill="1" applyBorder="1" applyAlignment="1">
      <alignment horizontal="right"/>
      <protection/>
    </xf>
    <xf numFmtId="2" fontId="16" fillId="33" borderId="0" xfId="60" applyNumberFormat="1" applyFont="1" applyFill="1" applyBorder="1" applyAlignment="1">
      <alignment horizontal="right"/>
      <protection/>
    </xf>
    <xf numFmtId="1" fontId="7" fillId="33" borderId="11" xfId="60" applyNumberFormat="1" applyFont="1" applyFill="1" applyBorder="1" applyAlignment="1">
      <alignment horizontal="right"/>
      <protection/>
    </xf>
    <xf numFmtId="1" fontId="17" fillId="33" borderId="0" xfId="60" applyNumberFormat="1" applyFont="1" applyFill="1" applyBorder="1" applyAlignment="1">
      <alignment horizontal="right"/>
      <protection/>
    </xf>
    <xf numFmtId="1" fontId="17" fillId="33" borderId="16" xfId="60" applyNumberFormat="1" applyFont="1" applyFill="1" applyBorder="1" applyAlignment="1">
      <alignment horizontal="right"/>
      <protection/>
    </xf>
    <xf numFmtId="173" fontId="3" fillId="36" borderId="0" xfId="60" applyNumberFormat="1" applyFont="1" applyFill="1" applyBorder="1" applyAlignment="1">
      <alignment horizontal="right"/>
      <protection/>
    </xf>
    <xf numFmtId="173" fontId="3" fillId="36" borderId="16" xfId="60" applyNumberFormat="1" applyFont="1" applyFill="1" applyBorder="1" applyAlignment="1">
      <alignment horizontal="right"/>
      <protection/>
    </xf>
    <xf numFmtId="173" fontId="16" fillId="36" borderId="0" xfId="60" applyNumberFormat="1" applyFont="1" applyFill="1" applyBorder="1" applyAlignment="1">
      <alignment horizontal="right"/>
      <protection/>
    </xf>
    <xf numFmtId="0" fontId="12" fillId="33" borderId="0" xfId="60" applyFont="1" applyFill="1" applyBorder="1">
      <alignment/>
      <protection/>
    </xf>
    <xf numFmtId="173" fontId="16" fillId="33" borderId="0" xfId="60" applyNumberFormat="1" applyFont="1" applyFill="1" applyBorder="1" applyAlignment="1">
      <alignment horizontal="right"/>
      <protection/>
    </xf>
    <xf numFmtId="173" fontId="16" fillId="33" borderId="16" xfId="60" applyNumberFormat="1" applyFont="1" applyFill="1" applyBorder="1" applyAlignment="1">
      <alignment horizontal="right"/>
      <protection/>
    </xf>
    <xf numFmtId="0" fontId="12" fillId="36" borderId="0" xfId="60" applyFont="1" applyFill="1" applyBorder="1">
      <alignment/>
      <protection/>
    </xf>
    <xf numFmtId="173" fontId="16" fillId="36" borderId="16" xfId="60" applyNumberFormat="1" applyFont="1" applyFill="1" applyBorder="1" applyAlignment="1">
      <alignment horizontal="right"/>
      <protection/>
    </xf>
    <xf numFmtId="0" fontId="3" fillId="0" borderId="0" xfId="60">
      <alignment/>
      <protection/>
    </xf>
    <xf numFmtId="0" fontId="16" fillId="36" borderId="0" xfId="60" applyFont="1" applyFill="1" applyBorder="1" applyAlignment="1">
      <alignment horizontal="right"/>
      <protection/>
    </xf>
    <xf numFmtId="0" fontId="3" fillId="33" borderId="0" xfId="60" applyFont="1" applyFill="1" applyAlignment="1">
      <alignment horizontal="right"/>
      <protection/>
    </xf>
    <xf numFmtId="174" fontId="16" fillId="33" borderId="0" xfId="60" applyNumberFormat="1" applyFont="1" applyFill="1" applyBorder="1" applyAlignment="1">
      <alignment horizontal="right"/>
      <protection/>
    </xf>
    <xf numFmtId="174" fontId="16" fillId="33" borderId="17" xfId="60" applyNumberFormat="1" applyFont="1" applyFill="1" applyBorder="1" applyAlignment="1">
      <alignment horizontal="right"/>
      <protection/>
    </xf>
    <xf numFmtId="174" fontId="16" fillId="33" borderId="0" xfId="60" applyNumberFormat="1" applyFont="1" applyFill="1" applyAlignment="1">
      <alignment horizontal="right"/>
      <protection/>
    </xf>
    <xf numFmtId="0" fontId="3" fillId="36" borderId="11" xfId="60" applyFont="1" applyFill="1" applyBorder="1">
      <alignment/>
      <protection/>
    </xf>
    <xf numFmtId="0" fontId="3" fillId="36" borderId="11" xfId="60" applyFont="1" applyFill="1" applyBorder="1" applyAlignment="1">
      <alignment horizontal="right"/>
      <protection/>
    </xf>
    <xf numFmtId="0" fontId="16" fillId="36" borderId="11" xfId="60" applyFont="1" applyFill="1" applyBorder="1" applyAlignment="1">
      <alignment horizontal="right"/>
      <protection/>
    </xf>
    <xf numFmtId="0" fontId="3" fillId="33" borderId="0" xfId="60" applyFont="1" applyFill="1" applyAlignment="1">
      <alignment/>
      <protection/>
    </xf>
    <xf numFmtId="174" fontId="3" fillId="33" borderId="0" xfId="60" applyNumberFormat="1" applyFont="1" applyFill="1" applyAlignment="1">
      <alignment horizontal="right"/>
      <protection/>
    </xf>
    <xf numFmtId="0" fontId="3" fillId="36" borderId="18" xfId="60" applyFont="1" applyFill="1" applyBorder="1" applyAlignment="1">
      <alignment/>
      <protection/>
    </xf>
    <xf numFmtId="174" fontId="3" fillId="36" borderId="18" xfId="60" applyNumberFormat="1" applyFont="1" applyFill="1" applyBorder="1" applyAlignment="1">
      <alignment horizontal="right"/>
      <protection/>
    </xf>
    <xf numFmtId="0" fontId="3" fillId="36" borderId="18" xfId="60" applyFill="1" applyBorder="1" applyAlignment="1">
      <alignment horizontal="right"/>
      <protection/>
    </xf>
    <xf numFmtId="0" fontId="3" fillId="36" borderId="18" xfId="60" applyFont="1" applyFill="1" applyBorder="1" applyAlignment="1">
      <alignment horizontal="right"/>
      <protection/>
    </xf>
    <xf numFmtId="0" fontId="3" fillId="0" borderId="10" xfId="60" applyBorder="1" applyAlignment="1">
      <alignment/>
      <protection/>
    </xf>
    <xf numFmtId="0" fontId="3" fillId="0" borderId="10" xfId="60" applyBorder="1">
      <alignment/>
      <protection/>
    </xf>
    <xf numFmtId="0" fontId="3" fillId="0" borderId="0" xfId="60" applyBorder="1">
      <alignment/>
      <protection/>
    </xf>
    <xf numFmtId="0" fontId="3" fillId="0" borderId="0" xfId="60" applyBorder="1" applyAlignment="1">
      <alignment horizontal="right"/>
      <protection/>
    </xf>
    <xf numFmtId="0" fontId="3" fillId="0" borderId="12" xfId="60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Border="1" applyAlignment="1">
      <alignment horizontal="left"/>
      <protection/>
    </xf>
    <xf numFmtId="0" fontId="3" fillId="33" borderId="0" xfId="60" applyFill="1" applyBorder="1">
      <alignment/>
      <protection/>
    </xf>
    <xf numFmtId="0" fontId="3" fillId="0" borderId="0" xfId="60" applyAlignment="1">
      <alignment horizontal="right"/>
      <protection/>
    </xf>
    <xf numFmtId="0" fontId="3" fillId="33" borderId="0" xfId="59" applyFill="1">
      <alignment/>
      <protection/>
    </xf>
    <xf numFmtId="0" fontId="3" fillId="33" borderId="0" xfId="59" applyFill="1" applyBorder="1">
      <alignment/>
      <protection/>
    </xf>
    <xf numFmtId="1" fontId="6" fillId="33" borderId="0" xfId="59" applyNumberFormat="1" applyFont="1" applyFill="1" applyBorder="1" applyAlignment="1">
      <alignment horizontal="right"/>
      <protection/>
    </xf>
    <xf numFmtId="0" fontId="18" fillId="35" borderId="13" xfId="59" applyFont="1" applyFill="1" applyBorder="1">
      <alignment/>
      <protection/>
    </xf>
    <xf numFmtId="3" fontId="3" fillId="35" borderId="13" xfId="59" applyNumberFormat="1" applyFill="1" applyBorder="1" applyAlignment="1">
      <alignment horizontal="right"/>
      <protection/>
    </xf>
    <xf numFmtId="0" fontId="3" fillId="34" borderId="0" xfId="59" applyFill="1" applyBorder="1">
      <alignment/>
      <protection/>
    </xf>
    <xf numFmtId="172" fontId="3" fillId="34" borderId="0" xfId="59" applyNumberFormat="1" applyFill="1" applyBorder="1">
      <alignment/>
      <protection/>
    </xf>
    <xf numFmtId="172" fontId="3" fillId="33" borderId="0" xfId="59" applyNumberForma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5" borderId="0" xfId="59" applyFill="1" applyBorder="1">
      <alignment/>
      <protection/>
    </xf>
    <xf numFmtId="172" fontId="3" fillId="35" borderId="0" xfId="59" applyNumberFormat="1" applyFill="1" applyBorder="1">
      <alignment/>
      <protection/>
    </xf>
    <xf numFmtId="0" fontId="0" fillId="33" borderId="0" xfId="63" applyFont="1" applyFill="1" applyBorder="1" applyAlignment="1">
      <alignment/>
    </xf>
    <xf numFmtId="0" fontId="3" fillId="0" borderId="10" xfId="59" applyBorder="1">
      <alignment/>
      <protection/>
    </xf>
    <xf numFmtId="0" fontId="3" fillId="0" borderId="0" xfId="59" applyBorder="1">
      <alignment/>
      <protection/>
    </xf>
    <xf numFmtId="0" fontId="3" fillId="0" borderId="0" xfId="59" applyFill="1" applyBorder="1">
      <alignment/>
      <protection/>
    </xf>
    <xf numFmtId="2" fontId="3" fillId="0" borderId="0" xfId="59" applyNumberFormat="1" applyFill="1" applyBorder="1">
      <alignment/>
      <protection/>
    </xf>
    <xf numFmtId="0" fontId="3" fillId="0" borderId="0" xfId="59">
      <alignment/>
      <protection/>
    </xf>
    <xf numFmtId="0" fontId="3" fillId="0" borderId="0" xfId="59" applyFill="1">
      <alignment/>
      <protection/>
    </xf>
    <xf numFmtId="0" fontId="0" fillId="0" borderId="10" xfId="63" applyFont="1" applyBorder="1" applyAlignment="1">
      <alignment/>
    </xf>
    <xf numFmtId="0" fontId="0" fillId="0" borderId="0" xfId="63" applyFont="1" applyBorder="1" applyAlignment="1">
      <alignment/>
    </xf>
    <xf numFmtId="0" fontId="0" fillId="0" borderId="0" xfId="63" applyFont="1" applyFill="1" applyBorder="1" applyAlignment="1">
      <alignment/>
    </xf>
    <xf numFmtId="0" fontId="3" fillId="33" borderId="0" xfId="62" applyFill="1">
      <alignment/>
      <protection/>
    </xf>
    <xf numFmtId="0" fontId="3" fillId="33" borderId="0" xfId="62" applyFill="1" applyAlignment="1">
      <alignment horizontal="right"/>
      <protection/>
    </xf>
    <xf numFmtId="0" fontId="3" fillId="0" borderId="0" xfId="62" applyBorder="1" applyAlignment="1">
      <alignment wrapText="1"/>
      <protection/>
    </xf>
    <xf numFmtId="0" fontId="3" fillId="33" borderId="0" xfId="62" applyFill="1" applyBorder="1">
      <alignment/>
      <protection/>
    </xf>
    <xf numFmtId="1" fontId="6" fillId="33" borderId="0" xfId="62" applyNumberFormat="1" applyFont="1" applyFill="1" applyBorder="1" applyAlignment="1">
      <alignment horizontal="right"/>
      <protection/>
    </xf>
    <xf numFmtId="1" fontId="7" fillId="33" borderId="11" xfId="62" applyNumberFormat="1" applyFont="1" applyFill="1" applyBorder="1" applyAlignment="1">
      <alignment horizontal="right"/>
      <protection/>
    </xf>
    <xf numFmtId="172" fontId="7" fillId="33" borderId="0" xfId="62" applyNumberFormat="1" applyFont="1" applyFill="1" applyBorder="1" applyAlignment="1">
      <alignment horizontal="right"/>
      <protection/>
    </xf>
    <xf numFmtId="0" fontId="3" fillId="34" borderId="0" xfId="62" applyFill="1" applyBorder="1">
      <alignment/>
      <protection/>
    </xf>
    <xf numFmtId="172" fontId="3" fillId="34" borderId="0" xfId="62" applyNumberFormat="1" applyFill="1" applyBorder="1" applyAlignment="1">
      <alignment horizontal="right"/>
      <protection/>
    </xf>
    <xf numFmtId="172" fontId="3" fillId="34" borderId="0" xfId="62" applyNumberFormat="1" applyFill="1" applyBorder="1">
      <alignment/>
      <protection/>
    </xf>
    <xf numFmtId="0" fontId="3" fillId="33" borderId="0" xfId="62" applyFont="1" applyFill="1" applyBorder="1">
      <alignment/>
      <protection/>
    </xf>
    <xf numFmtId="172" fontId="3" fillId="33" borderId="0" xfId="62" applyNumberFormat="1" applyFill="1" applyBorder="1" applyAlignment="1">
      <alignment horizontal="right"/>
      <protection/>
    </xf>
    <xf numFmtId="172" fontId="3" fillId="33" borderId="0" xfId="62" applyNumberFormat="1" applyFont="1" applyFill="1" applyBorder="1" applyAlignment="1">
      <alignment horizontal="right"/>
      <protection/>
    </xf>
    <xf numFmtId="172" fontId="3" fillId="33" borderId="0" xfId="62" applyNumberFormat="1" applyFill="1" applyBorder="1">
      <alignment/>
      <protection/>
    </xf>
    <xf numFmtId="172" fontId="3" fillId="35" borderId="0" xfId="62" applyNumberFormat="1" applyFont="1" applyFill="1" applyBorder="1" applyAlignment="1">
      <alignment horizontal="right"/>
      <protection/>
    </xf>
    <xf numFmtId="172" fontId="3" fillId="35" borderId="0" xfId="62" applyNumberFormat="1" applyFont="1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>
      <alignment/>
      <protection/>
    </xf>
    <xf numFmtId="0" fontId="3" fillId="0" borderId="0" xfId="62" applyBorder="1" applyAlignment="1">
      <alignment horizontal="right"/>
      <protection/>
    </xf>
    <xf numFmtId="0" fontId="8" fillId="33" borderId="0" xfId="62" applyFont="1" applyFill="1" applyBorder="1">
      <alignment/>
      <protection/>
    </xf>
    <xf numFmtId="172" fontId="8" fillId="33" borderId="0" xfId="62" applyNumberFormat="1" applyFont="1" applyFill="1" applyBorder="1" applyAlignment="1">
      <alignment horizontal="right"/>
      <protection/>
    </xf>
    <xf numFmtId="172" fontId="8" fillId="33" borderId="0" xfId="62" applyNumberFormat="1" applyFont="1" applyFill="1" applyBorder="1">
      <alignment/>
      <protection/>
    </xf>
    <xf numFmtId="2" fontId="3" fillId="33" borderId="0" xfId="62" applyNumberFormat="1" applyFill="1" applyBorder="1">
      <alignment/>
      <protection/>
    </xf>
    <xf numFmtId="0" fontId="8" fillId="34" borderId="0" xfId="62" applyFont="1" applyFill="1" applyBorder="1">
      <alignment/>
      <protection/>
    </xf>
    <xf numFmtId="172" fontId="8" fillId="34" borderId="0" xfId="62" applyNumberFormat="1" applyFont="1" applyFill="1" applyBorder="1" applyAlignment="1">
      <alignment horizontal="right"/>
      <protection/>
    </xf>
    <xf numFmtId="172" fontId="8" fillId="34" borderId="0" xfId="62" applyNumberFormat="1" applyFont="1" applyFill="1" applyBorder="1">
      <alignment/>
      <protection/>
    </xf>
    <xf numFmtId="0" fontId="3" fillId="0" borderId="0" xfId="62" applyBorder="1">
      <alignment/>
      <protection/>
    </xf>
    <xf numFmtId="0" fontId="3" fillId="0" borderId="0" xfId="58">
      <alignment/>
      <protection/>
    </xf>
    <xf numFmtId="0" fontId="3" fillId="0" borderId="10" xfId="58" applyBorder="1">
      <alignment/>
      <protection/>
    </xf>
    <xf numFmtId="0" fontId="3" fillId="33" borderId="0" xfId="58" applyFill="1">
      <alignment/>
      <protection/>
    </xf>
    <xf numFmtId="0" fontId="3" fillId="0" borderId="0" xfId="58" applyFill="1" applyBorder="1">
      <alignment/>
      <protection/>
    </xf>
    <xf numFmtId="0" fontId="3" fillId="33" borderId="0" xfId="58" applyFill="1" applyBorder="1">
      <alignment/>
      <protection/>
    </xf>
    <xf numFmtId="0" fontId="3" fillId="34" borderId="0" xfId="62" applyFont="1" applyFill="1" applyBorder="1">
      <alignment/>
      <protection/>
    </xf>
    <xf numFmtId="0" fontId="3" fillId="36" borderId="0" xfId="57" applyFont="1" applyFill="1" applyBorder="1">
      <alignment/>
      <protection/>
    </xf>
    <xf numFmtId="172" fontId="3" fillId="34" borderId="0" xfId="62" applyNumberFormat="1" applyFont="1" applyFill="1" applyBorder="1" applyAlignment="1">
      <alignment horizontal="right"/>
      <protection/>
    </xf>
    <xf numFmtId="172" fontId="3" fillId="34" borderId="0" xfId="62" applyNumberFormat="1" applyFont="1" applyFill="1" applyBorder="1">
      <alignment/>
      <protection/>
    </xf>
    <xf numFmtId="0" fontId="3" fillId="0" borderId="12" xfId="62" applyBorder="1" applyAlignment="1">
      <alignment wrapText="1"/>
      <protection/>
    </xf>
    <xf numFmtId="0" fontId="3" fillId="36" borderId="0" xfId="62" applyFont="1" applyFill="1" applyBorder="1">
      <alignment/>
      <protection/>
    </xf>
    <xf numFmtId="172" fontId="3" fillId="36" borderId="0" xfId="62" applyNumberFormat="1" applyFill="1" applyBorder="1" applyAlignment="1">
      <alignment horizontal="right"/>
      <protection/>
    </xf>
    <xf numFmtId="172" fontId="3" fillId="36" borderId="0" xfId="62" applyNumberFormat="1" applyFill="1" applyBorder="1">
      <alignment/>
      <protection/>
    </xf>
    <xf numFmtId="0" fontId="3" fillId="0" borderId="0" xfId="62" applyBorder="1" applyAlignment="1">
      <alignment horizontal="center" wrapText="1"/>
      <protection/>
    </xf>
    <xf numFmtId="0" fontId="3" fillId="0" borderId="0" xfId="62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36" borderId="0" xfId="62" applyFont="1" applyFill="1" applyBorder="1">
      <alignment/>
      <protection/>
    </xf>
    <xf numFmtId="0" fontId="3" fillId="0" borderId="10" xfId="62" applyFont="1" applyBorder="1" applyAlignment="1">
      <alignment wrapText="1"/>
      <protection/>
    </xf>
    <xf numFmtId="0" fontId="3" fillId="0" borderId="10" xfId="62" applyFont="1" applyBorder="1">
      <alignment/>
      <protection/>
    </xf>
    <xf numFmtId="0" fontId="3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3" fillId="0" borderId="0" xfId="62" applyNumberFormat="1" applyFill="1" applyBorder="1" applyAlignment="1">
      <alignment horizontal="right"/>
      <protection/>
    </xf>
    <xf numFmtId="172" fontId="3" fillId="0" borderId="0" xfId="62" applyNumberFormat="1" applyFill="1" applyBorder="1">
      <alignment/>
      <protection/>
    </xf>
    <xf numFmtId="0" fontId="3" fillId="34" borderId="0" xfId="59" applyFont="1" applyFill="1" applyBorder="1">
      <alignment/>
      <protection/>
    </xf>
    <xf numFmtId="172" fontId="3" fillId="34" borderId="0" xfId="59" applyNumberFormat="1" applyFont="1" applyFill="1" applyBorder="1">
      <alignment/>
      <protection/>
    </xf>
    <xf numFmtId="10" fontId="3" fillId="34" borderId="0" xfId="66" applyNumberFormat="1" applyFont="1" applyFill="1" applyBorder="1" applyAlignment="1">
      <alignment horizontal="right"/>
    </xf>
    <xf numFmtId="10" fontId="3" fillId="34" borderId="0" xfId="66" applyNumberFormat="1" applyFont="1" applyFill="1" applyBorder="1" applyAlignment="1">
      <alignment/>
    </xf>
    <xf numFmtId="10" fontId="3" fillId="33" borderId="0" xfId="66" applyNumberFormat="1" applyFont="1" applyFill="1" applyAlignment="1">
      <alignment/>
    </xf>
    <xf numFmtId="10" fontId="3" fillId="33" borderId="0" xfId="66" applyNumberFormat="1" applyFont="1" applyFill="1" applyAlignment="1">
      <alignment horizontal="right"/>
    </xf>
    <xf numFmtId="10" fontId="3" fillId="35" borderId="13" xfId="66" applyNumberFormat="1" applyFont="1" applyFill="1" applyBorder="1" applyAlignment="1">
      <alignment horizontal="right"/>
    </xf>
    <xf numFmtId="10" fontId="3" fillId="33" borderId="0" xfId="66" applyNumberFormat="1" applyFont="1" applyFill="1" applyBorder="1" applyAlignment="1">
      <alignment/>
    </xf>
    <xf numFmtId="10" fontId="3" fillId="33" borderId="0" xfId="66" applyNumberFormat="1" applyFont="1" applyFill="1" applyBorder="1" applyAlignment="1">
      <alignment horizontal="right"/>
    </xf>
    <xf numFmtId="10" fontId="6" fillId="33" borderId="0" xfId="66" applyNumberFormat="1" applyFont="1" applyFill="1" applyBorder="1" applyAlignment="1">
      <alignment horizontal="right"/>
    </xf>
    <xf numFmtId="10" fontId="3" fillId="35" borderId="0" xfId="66" applyNumberFormat="1" applyFont="1" applyFill="1" applyBorder="1" applyAlignment="1">
      <alignment/>
    </xf>
    <xf numFmtId="10" fontId="3" fillId="35" borderId="0" xfId="66" applyNumberFormat="1" applyFont="1" applyFill="1" applyBorder="1" applyAlignment="1">
      <alignment horizontal="right"/>
    </xf>
    <xf numFmtId="10" fontId="0" fillId="33" borderId="0" xfId="66" applyNumberFormat="1" applyFont="1" applyFill="1" applyBorder="1" applyAlignment="1">
      <alignment/>
    </xf>
    <xf numFmtId="10" fontId="0" fillId="33" borderId="0" xfId="66" applyNumberFormat="1" applyFont="1" applyFill="1" applyBorder="1" applyAlignment="1">
      <alignment horizontal="right"/>
    </xf>
    <xf numFmtId="10" fontId="3" fillId="0" borderId="0" xfId="66" applyNumberFormat="1" applyFont="1" applyBorder="1" applyAlignment="1">
      <alignment/>
    </xf>
    <xf numFmtId="10" fontId="3" fillId="0" borderId="0" xfId="66" applyNumberFormat="1" applyFont="1" applyAlignment="1">
      <alignment/>
    </xf>
    <xf numFmtId="10" fontId="0" fillId="0" borderId="0" xfId="66" applyNumberFormat="1" applyFont="1" applyBorder="1" applyAlignment="1">
      <alignment/>
    </xf>
    <xf numFmtId="10" fontId="0" fillId="0" borderId="0" xfId="66" applyNumberFormat="1" applyFont="1" applyBorder="1" applyAlignment="1">
      <alignment horizontal="right"/>
    </xf>
    <xf numFmtId="10" fontId="0" fillId="0" borderId="0" xfId="66" applyNumberFormat="1" applyFont="1" applyAlignment="1">
      <alignment/>
    </xf>
    <xf numFmtId="0" fontId="3" fillId="6" borderId="0" xfId="59" applyFont="1" applyFill="1" applyBorder="1">
      <alignment/>
      <protection/>
    </xf>
    <xf numFmtId="172" fontId="3" fillId="6" borderId="0" xfId="59" applyNumberFormat="1" applyFill="1" applyBorder="1">
      <alignment/>
      <protection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3" fillId="33" borderId="0" xfId="59" applyFont="1" applyFill="1">
      <alignment/>
      <protection/>
    </xf>
    <xf numFmtId="0" fontId="3" fillId="0" borderId="0" xfId="0" applyFont="1" applyAlignment="1">
      <alignment/>
    </xf>
    <xf numFmtId="0" fontId="3" fillId="6" borderId="0" xfId="63" applyFont="1" applyFill="1" applyBorder="1" applyAlignment="1">
      <alignment/>
    </xf>
    <xf numFmtId="0" fontId="3" fillId="33" borderId="0" xfId="62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right"/>
      <protection/>
    </xf>
    <xf numFmtId="0" fontId="3" fillId="33" borderId="19" xfId="62" applyFill="1" applyBorder="1" applyAlignment="1">
      <alignment horizontal="center"/>
      <protection/>
    </xf>
    <xf numFmtId="172" fontId="3" fillId="37" borderId="0" xfId="62" applyNumberFormat="1" applyFill="1" applyBorder="1" applyAlignment="1">
      <alignment horizontal="right"/>
      <protection/>
    </xf>
    <xf numFmtId="172" fontId="3" fillId="37" borderId="0" xfId="62" applyNumberFormat="1" applyFill="1" applyBorder="1">
      <alignment/>
      <protection/>
    </xf>
    <xf numFmtId="2" fontId="4" fillId="38" borderId="20" xfId="62" applyNumberFormat="1" applyFont="1" applyFill="1" applyBorder="1" applyAlignment="1">
      <alignment/>
      <protection/>
    </xf>
    <xf numFmtId="2" fontId="4" fillId="38" borderId="19" xfId="62" applyNumberFormat="1" applyFont="1" applyFill="1" applyBorder="1" applyAlignment="1">
      <alignment/>
      <protection/>
    </xf>
    <xf numFmtId="2" fontId="4" fillId="38" borderId="19" xfId="6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39" borderId="0" xfId="62" applyFill="1" applyBorder="1">
      <alignment/>
      <protection/>
    </xf>
    <xf numFmtId="1" fontId="7" fillId="39" borderId="0" xfId="62" applyNumberFormat="1" applyFont="1" applyFill="1" applyBorder="1" applyAlignment="1">
      <alignment horizontal="right"/>
      <protection/>
    </xf>
    <xf numFmtId="0" fontId="3" fillId="6" borderId="0" xfId="57" applyFont="1" applyFill="1" applyBorder="1">
      <alignment/>
      <protection/>
    </xf>
    <xf numFmtId="177" fontId="3" fillId="34" borderId="0" xfId="66" applyNumberFormat="1" applyFont="1" applyFill="1" applyBorder="1" applyAlignment="1">
      <alignment/>
    </xf>
    <xf numFmtId="177" fontId="3" fillId="34" borderId="0" xfId="66" applyNumberFormat="1" applyFont="1" applyFill="1" applyBorder="1" applyAlignment="1">
      <alignment horizontal="right"/>
    </xf>
    <xf numFmtId="174" fontId="3" fillId="33" borderId="0" xfId="66" applyNumberFormat="1" applyFont="1" applyFill="1" applyBorder="1" applyAlignment="1">
      <alignment/>
    </xf>
    <xf numFmtId="174" fontId="3" fillId="33" borderId="0" xfId="66" applyNumberFormat="1" applyFont="1" applyFill="1" applyBorder="1" applyAlignment="1">
      <alignment horizontal="right"/>
    </xf>
    <xf numFmtId="174" fontId="3" fillId="34" borderId="0" xfId="66" applyNumberFormat="1" applyFont="1" applyFill="1" applyBorder="1" applyAlignment="1">
      <alignment/>
    </xf>
    <xf numFmtId="174" fontId="3" fillId="34" borderId="0" xfId="66" applyNumberFormat="1" applyFont="1" applyFill="1" applyBorder="1" applyAlignment="1">
      <alignment horizontal="right"/>
    </xf>
    <xf numFmtId="176" fontId="3" fillId="6" borderId="0" xfId="66" applyNumberFormat="1" applyFont="1" applyFill="1" applyBorder="1" applyAlignment="1">
      <alignment/>
    </xf>
    <xf numFmtId="176" fontId="3" fillId="6" borderId="0" xfId="66" applyNumberFormat="1" applyFont="1" applyFill="1" applyBorder="1" applyAlignment="1">
      <alignment horizontal="right"/>
    </xf>
    <xf numFmtId="177" fontId="3" fillId="33" borderId="0" xfId="66" applyNumberFormat="1" applyFont="1" applyFill="1" applyBorder="1" applyAlignment="1">
      <alignment/>
    </xf>
    <xf numFmtId="177" fontId="3" fillId="33" borderId="0" xfId="66" applyNumberFormat="1" applyFont="1" applyFill="1" applyBorder="1" applyAlignment="1">
      <alignment horizontal="right"/>
    </xf>
    <xf numFmtId="177" fontId="3" fillId="6" borderId="0" xfId="66" applyNumberFormat="1" applyFont="1" applyFill="1" applyBorder="1" applyAlignment="1">
      <alignment/>
    </xf>
    <xf numFmtId="177" fontId="3" fillId="6" borderId="0" xfId="66" applyNumberFormat="1" applyFont="1" applyFill="1" applyBorder="1" applyAlignment="1">
      <alignment horizontal="right"/>
    </xf>
    <xf numFmtId="172" fontId="21" fillId="0" borderId="0" xfId="0" applyNumberFormat="1" applyFont="1" applyAlignment="1">
      <alignment/>
    </xf>
    <xf numFmtId="176" fontId="7" fillId="33" borderId="0" xfId="62" applyNumberFormat="1" applyFont="1" applyFill="1" applyBorder="1" applyAlignment="1">
      <alignment horizontal="center"/>
      <protection/>
    </xf>
    <xf numFmtId="176" fontId="3" fillId="33" borderId="0" xfId="62" applyNumberFormat="1" applyFill="1" applyBorder="1" applyAlignment="1">
      <alignment horizontal="center"/>
      <protection/>
    </xf>
    <xf numFmtId="176" fontId="3" fillId="33" borderId="0" xfId="62" applyNumberFormat="1" applyFont="1" applyFill="1" applyBorder="1" applyAlignment="1">
      <alignment horizontal="center"/>
      <protection/>
    </xf>
    <xf numFmtId="176" fontId="3" fillId="33" borderId="0" xfId="62" applyNumberFormat="1" applyFont="1" applyFill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0" fontId="3" fillId="37" borderId="0" xfId="57" applyFill="1" applyBorder="1">
      <alignment/>
      <protection/>
    </xf>
    <xf numFmtId="0" fontId="3" fillId="40" borderId="0" xfId="57" applyFill="1" applyBorder="1">
      <alignment/>
      <protection/>
    </xf>
    <xf numFmtId="1" fontId="7" fillId="0" borderId="11" xfId="0" applyNumberFormat="1" applyFont="1" applyBorder="1" applyAlignment="1">
      <alignment horizontal="right"/>
    </xf>
    <xf numFmtId="1" fontId="7" fillId="39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6" fillId="0" borderId="13" xfId="0" applyNumberFormat="1" applyFont="1" applyBorder="1" applyAlignment="1">
      <alignment horizontal="right"/>
    </xf>
    <xf numFmtId="1" fontId="6" fillId="33" borderId="13" xfId="66" applyNumberFormat="1" applyFont="1" applyFill="1" applyBorder="1" applyAlignment="1">
      <alignment horizontal="right"/>
    </xf>
    <xf numFmtId="179" fontId="7" fillId="33" borderId="11" xfId="57" applyNumberFormat="1" applyFont="1" applyFill="1" applyBorder="1" applyAlignment="1">
      <alignment horizontal="right"/>
      <protection/>
    </xf>
    <xf numFmtId="179" fontId="3" fillId="34" borderId="0" xfId="44" applyNumberFormat="1" applyFont="1" applyFill="1" applyBorder="1" applyAlignment="1">
      <alignment/>
    </xf>
    <xf numFmtId="0" fontId="67" fillId="37" borderId="0" xfId="57" applyFont="1" applyFill="1" applyBorder="1">
      <alignment/>
      <protection/>
    </xf>
    <xf numFmtId="183" fontId="7" fillId="33" borderId="0" xfId="57" applyNumberFormat="1" applyFont="1" applyFill="1" applyBorder="1" applyAlignment="1">
      <alignment horizontal="right"/>
      <protection/>
    </xf>
    <xf numFmtId="183" fontId="3" fillId="33" borderId="0" xfId="57" applyNumberFormat="1" applyFill="1" applyBorder="1" applyAlignment="1">
      <alignment horizontal="right"/>
      <protection/>
    </xf>
    <xf numFmtId="183" fontId="3" fillId="37" borderId="0" xfId="57" applyNumberFormat="1" applyFill="1" applyBorder="1" applyAlignment="1">
      <alignment horizontal="right"/>
      <protection/>
    </xf>
    <xf numFmtId="0" fontId="8" fillId="34" borderId="21" xfId="57" applyFont="1" applyFill="1" applyBorder="1">
      <alignment/>
      <protection/>
    </xf>
    <xf numFmtId="0" fontId="3" fillId="34" borderId="21" xfId="57" applyFill="1" applyBorder="1">
      <alignment/>
      <protection/>
    </xf>
    <xf numFmtId="0" fontId="67" fillId="34" borderId="0" xfId="57" applyFont="1" applyFill="1" applyBorder="1">
      <alignment/>
      <protection/>
    </xf>
    <xf numFmtId="183" fontId="3" fillId="33" borderId="0" xfId="57" applyNumberFormat="1" applyFill="1" applyAlignment="1">
      <alignment horizontal="right"/>
      <protection/>
    </xf>
    <xf numFmtId="183" fontId="3" fillId="33" borderId="0" xfId="57" applyNumberFormat="1" applyFill="1">
      <alignment/>
      <protection/>
    </xf>
    <xf numFmtId="0" fontId="67" fillId="33" borderId="0" xfId="57" applyFont="1" applyFill="1" applyBorder="1">
      <alignment/>
      <protection/>
    </xf>
    <xf numFmtId="0" fontId="8" fillId="33" borderId="21" xfId="57" applyFont="1" applyFill="1" applyBorder="1">
      <alignment/>
      <protection/>
    </xf>
    <xf numFmtId="0" fontId="8" fillId="40" borderId="0" xfId="57" applyFont="1" applyFill="1" applyBorder="1">
      <alignment/>
      <protection/>
    </xf>
    <xf numFmtId="0" fontId="8" fillId="40" borderId="21" xfId="57" applyFont="1" applyFill="1" applyBorder="1">
      <alignment/>
      <protection/>
    </xf>
    <xf numFmtId="0" fontId="3" fillId="40" borderId="21" xfId="57" applyFill="1" applyBorder="1">
      <alignment/>
      <protection/>
    </xf>
    <xf numFmtId="0" fontId="8" fillId="41" borderId="0" xfId="57" applyFont="1" applyFill="1" applyBorder="1">
      <alignment/>
      <protection/>
    </xf>
    <xf numFmtId="0" fontId="3" fillId="40" borderId="0" xfId="57" applyFont="1" applyFill="1" applyBorder="1">
      <alignment/>
      <protection/>
    </xf>
    <xf numFmtId="185" fontId="3" fillId="40" borderId="0" xfId="57" applyNumberFormat="1" applyFont="1" applyFill="1" applyBorder="1" applyAlignment="1">
      <alignment horizontal="right"/>
      <protection/>
    </xf>
    <xf numFmtId="185" fontId="3" fillId="33" borderId="0" xfId="57" applyNumberFormat="1" applyFont="1" applyFill="1" applyAlignment="1">
      <alignment horizontal="right"/>
      <protection/>
    </xf>
    <xf numFmtId="0" fontId="3" fillId="41" borderId="0" xfId="57" applyFont="1" applyFill="1" applyBorder="1">
      <alignment/>
      <protection/>
    </xf>
    <xf numFmtId="0" fontId="8" fillId="6" borderId="0" xfId="57" applyFont="1" applyFill="1" applyBorder="1">
      <alignment/>
      <protection/>
    </xf>
    <xf numFmtId="0" fontId="3" fillId="6" borderId="0" xfId="57" applyFill="1" applyBorder="1">
      <alignment/>
      <protection/>
    </xf>
    <xf numFmtId="0" fontId="3" fillId="33" borderId="21" xfId="57" applyFill="1" applyBorder="1">
      <alignment/>
      <protection/>
    </xf>
    <xf numFmtId="0" fontId="8" fillId="33" borderId="13" xfId="57" applyFont="1" applyFill="1" applyBorder="1">
      <alignment/>
      <protection/>
    </xf>
    <xf numFmtId="0" fontId="3" fillId="33" borderId="13" xfId="57" applyFont="1" applyFill="1" applyBorder="1">
      <alignment/>
      <protection/>
    </xf>
    <xf numFmtId="0" fontId="8" fillId="40" borderId="13" xfId="57" applyFont="1" applyFill="1" applyBorder="1">
      <alignment/>
      <protection/>
    </xf>
    <xf numFmtId="0" fontId="8" fillId="41" borderId="13" xfId="57" applyFont="1" applyFill="1" applyBorder="1">
      <alignment/>
      <protection/>
    </xf>
    <xf numFmtId="0" fontId="3" fillId="41" borderId="13" xfId="57" applyFill="1" applyBorder="1">
      <alignment/>
      <protection/>
    </xf>
    <xf numFmtId="0" fontId="8" fillId="42" borderId="21" xfId="57" applyFont="1" applyFill="1" applyBorder="1">
      <alignment/>
      <protection/>
    </xf>
    <xf numFmtId="0" fontId="3" fillId="42" borderId="21" xfId="57" applyFill="1" applyBorder="1">
      <alignment/>
      <protection/>
    </xf>
    <xf numFmtId="187" fontId="7" fillId="33" borderId="11" xfId="57" applyNumberFormat="1" applyFont="1" applyFill="1" applyBorder="1" applyAlignment="1">
      <alignment horizontal="right"/>
      <protection/>
    </xf>
    <xf numFmtId="0" fontId="7" fillId="33" borderId="11" xfId="44" applyNumberFormat="1" applyFont="1" applyFill="1" applyBorder="1" applyAlignment="1">
      <alignment horizontal="right"/>
    </xf>
    <xf numFmtId="1" fontId="8" fillId="34" borderId="21" xfId="57" applyNumberFormat="1" applyFont="1" applyFill="1" applyBorder="1">
      <alignment/>
      <protection/>
    </xf>
    <xf numFmtId="1" fontId="3" fillId="34" borderId="21" xfId="57" applyNumberFormat="1" applyFont="1" applyFill="1" applyBorder="1">
      <alignment/>
      <protection/>
    </xf>
    <xf numFmtId="1" fontId="8" fillId="33" borderId="0" xfId="57" applyNumberFormat="1" applyFont="1" applyFill="1" applyBorder="1">
      <alignment/>
      <protection/>
    </xf>
    <xf numFmtId="172" fontId="7" fillId="33" borderId="0" xfId="57" applyNumberFormat="1" applyFont="1" applyFill="1" applyBorder="1" applyAlignment="1">
      <alignment horizontal="right"/>
      <protection/>
    </xf>
    <xf numFmtId="172" fontId="3" fillId="34" borderId="0" xfId="57" applyNumberFormat="1" applyFont="1" applyFill="1" applyBorder="1" applyAlignment="1">
      <alignment horizontal="right"/>
      <protection/>
    </xf>
    <xf numFmtId="172" fontId="8" fillId="34" borderId="21" xfId="57" applyNumberFormat="1" applyFont="1" applyFill="1" applyBorder="1" applyAlignment="1">
      <alignment horizontal="right"/>
      <protection/>
    </xf>
    <xf numFmtId="172" fontId="3" fillId="34" borderId="0" xfId="57" applyNumberFormat="1" applyFill="1" applyBorder="1" applyAlignment="1">
      <alignment horizontal="right"/>
      <protection/>
    </xf>
    <xf numFmtId="172" fontId="8" fillId="33" borderId="0" xfId="57" applyNumberFormat="1" applyFont="1" applyFill="1" applyBorder="1" applyAlignment="1">
      <alignment horizontal="right"/>
      <protection/>
    </xf>
    <xf numFmtId="172" fontId="8" fillId="34" borderId="0" xfId="57" applyNumberFormat="1" applyFont="1" applyFill="1" applyBorder="1" applyAlignment="1">
      <alignment horizontal="right"/>
      <protection/>
    </xf>
    <xf numFmtId="172" fontId="3" fillId="33" borderId="0" xfId="57" applyNumberFormat="1" applyFont="1" applyFill="1" applyBorder="1" applyAlignment="1">
      <alignment horizontal="right"/>
      <protection/>
    </xf>
    <xf numFmtId="172" fontId="8" fillId="33" borderId="21" xfId="57" applyNumberFormat="1" applyFont="1" applyFill="1" applyBorder="1" applyAlignment="1">
      <alignment horizontal="right"/>
      <protection/>
    </xf>
    <xf numFmtId="172" fontId="8" fillId="40" borderId="0" xfId="57" applyNumberFormat="1" applyFont="1" applyFill="1" applyBorder="1" applyAlignment="1">
      <alignment horizontal="right"/>
      <protection/>
    </xf>
    <xf numFmtId="172" fontId="3" fillId="6" borderId="0" xfId="57" applyNumberFormat="1" applyFill="1" applyBorder="1" applyAlignment="1">
      <alignment horizontal="right"/>
      <protection/>
    </xf>
    <xf numFmtId="172" fontId="8" fillId="40" borderId="13" xfId="57" applyNumberFormat="1" applyFont="1" applyFill="1" applyBorder="1" applyAlignment="1">
      <alignment horizontal="right"/>
      <protection/>
    </xf>
    <xf numFmtId="172" fontId="8" fillId="33" borderId="13" xfId="57" applyNumberFormat="1" applyFont="1" applyFill="1" applyBorder="1" applyAlignment="1">
      <alignment horizontal="right"/>
      <protection/>
    </xf>
    <xf numFmtId="172" fontId="8" fillId="6" borderId="0" xfId="57" applyNumberFormat="1" applyFont="1" applyFill="1" applyBorder="1" applyAlignment="1">
      <alignment horizontal="right"/>
      <protection/>
    </xf>
    <xf numFmtId="172" fontId="3" fillId="40" borderId="0" xfId="57" applyNumberFormat="1" applyFill="1" applyBorder="1" applyAlignment="1">
      <alignment horizontal="right"/>
      <protection/>
    </xf>
    <xf numFmtId="172" fontId="8" fillId="41" borderId="13" xfId="57" applyNumberFormat="1" applyFont="1" applyFill="1" applyBorder="1" applyAlignment="1">
      <alignment horizontal="right"/>
      <protection/>
    </xf>
    <xf numFmtId="172" fontId="3" fillId="40" borderId="21" xfId="57" applyNumberFormat="1" applyFill="1" applyBorder="1" applyAlignment="1">
      <alignment horizontal="right"/>
      <protection/>
    </xf>
    <xf numFmtId="172" fontId="3" fillId="33" borderId="21" xfId="57" applyNumberFormat="1" applyFill="1" applyBorder="1" applyAlignment="1">
      <alignment horizontal="right"/>
      <protection/>
    </xf>
    <xf numFmtId="172" fontId="8" fillId="42" borderId="21" xfId="57" applyNumberFormat="1" applyFont="1" applyFill="1" applyBorder="1" applyAlignment="1">
      <alignment horizontal="right"/>
      <protection/>
    </xf>
    <xf numFmtId="177" fontId="3" fillId="40" borderId="0" xfId="57" applyNumberFormat="1" applyFont="1" applyFill="1" applyBorder="1" applyAlignment="1">
      <alignment horizontal="right"/>
      <protection/>
    </xf>
    <xf numFmtId="177" fontId="3" fillId="41" borderId="0" xfId="57" applyNumberFormat="1" applyFont="1" applyFill="1" applyBorder="1" applyAlignment="1">
      <alignment horizontal="right"/>
      <protection/>
    </xf>
    <xf numFmtId="182" fontId="24" fillId="33" borderId="11" xfId="57" applyNumberFormat="1" applyFont="1" applyFill="1" applyBorder="1" applyAlignment="1">
      <alignment horizontal="right"/>
      <protection/>
    </xf>
    <xf numFmtId="172" fontId="25" fillId="34" borderId="0" xfId="57" applyNumberFormat="1" applyFont="1" applyFill="1" applyBorder="1" applyAlignment="1">
      <alignment horizontal="right"/>
      <protection/>
    </xf>
    <xf numFmtId="0" fontId="68" fillId="34" borderId="0" xfId="57" applyFont="1" applyFill="1" applyBorder="1">
      <alignment/>
      <protection/>
    </xf>
    <xf numFmtId="172" fontId="3" fillId="33" borderId="21" xfId="62" applyNumberFormat="1" applyFill="1" applyBorder="1" applyAlignment="1">
      <alignment horizontal="right"/>
      <protection/>
    </xf>
    <xf numFmtId="0" fontId="3" fillId="0" borderId="21" xfId="62" applyBorder="1" applyAlignment="1">
      <alignment horizontal="right"/>
      <protection/>
    </xf>
    <xf numFmtId="172" fontId="3" fillId="33" borderId="21" xfId="62" applyNumberFormat="1" applyFill="1" applyBorder="1">
      <alignment/>
      <protection/>
    </xf>
    <xf numFmtId="172" fontId="8" fillId="33" borderId="21" xfId="62" applyNumberFormat="1" applyFont="1" applyFill="1" applyBorder="1" applyAlignment="1">
      <alignment horizontal="right"/>
      <protection/>
    </xf>
    <xf numFmtId="172" fontId="0" fillId="0" borderId="0" xfId="0" applyNumberFormat="1" applyBorder="1" applyAlignment="1">
      <alignment horizontal="right"/>
    </xf>
    <xf numFmtId="172" fontId="20" fillId="33" borderId="0" xfId="62" applyNumberFormat="1" applyFont="1" applyFill="1" applyBorder="1" applyAlignment="1">
      <alignment horizontal="right"/>
      <protection/>
    </xf>
    <xf numFmtId="172" fontId="8" fillId="36" borderId="0" xfId="62" applyNumberFormat="1" applyFont="1" applyFill="1" applyBorder="1" applyAlignment="1">
      <alignment horizontal="right"/>
      <protection/>
    </xf>
    <xf numFmtId="172" fontId="8" fillId="34" borderId="19" xfId="62" applyNumberFormat="1" applyFont="1" applyFill="1" applyBorder="1" applyAlignment="1">
      <alignment horizontal="right"/>
      <protection/>
    </xf>
    <xf numFmtId="172" fontId="8" fillId="33" borderId="19" xfId="62" applyNumberFormat="1" applyFont="1" applyFill="1" applyBorder="1" applyAlignment="1">
      <alignment horizontal="right"/>
      <protection/>
    </xf>
    <xf numFmtId="0" fontId="8" fillId="36" borderId="21" xfId="62" applyFont="1" applyFill="1" applyBorder="1">
      <alignment/>
      <protection/>
    </xf>
    <xf numFmtId="172" fontId="3" fillId="36" borderId="21" xfId="62" applyNumberFormat="1" applyFill="1" applyBorder="1" applyAlignment="1">
      <alignment horizontal="right"/>
      <protection/>
    </xf>
    <xf numFmtId="172" fontId="3" fillId="36" borderId="21" xfId="62" applyNumberFormat="1" applyFill="1" applyBorder="1">
      <alignment/>
      <protection/>
    </xf>
    <xf numFmtId="172" fontId="8" fillId="36" borderId="21" xfId="62" applyNumberFormat="1" applyFont="1" applyFill="1" applyBorder="1" applyAlignment="1">
      <alignment horizontal="right"/>
      <protection/>
    </xf>
    <xf numFmtId="0" fontId="8" fillId="37" borderId="0" xfId="62" applyFont="1" applyFill="1" applyBorder="1">
      <alignment/>
      <protection/>
    </xf>
    <xf numFmtId="172" fontId="8" fillId="37" borderId="19" xfId="62" applyNumberFormat="1" applyFont="1" applyFill="1" applyBorder="1" applyAlignment="1">
      <alignment horizontal="right"/>
      <protection/>
    </xf>
    <xf numFmtId="0" fontId="8" fillId="34" borderId="21" xfId="62" applyFont="1" applyFill="1" applyBorder="1">
      <alignment/>
      <protection/>
    </xf>
    <xf numFmtId="172" fontId="3" fillId="34" borderId="21" xfId="62" applyNumberFormat="1" applyFill="1" applyBorder="1" applyAlignment="1">
      <alignment horizontal="right"/>
      <protection/>
    </xf>
    <xf numFmtId="172" fontId="3" fillId="34" borderId="21" xfId="62" applyNumberFormat="1" applyFill="1" applyBorder="1">
      <alignment/>
      <protection/>
    </xf>
    <xf numFmtId="172" fontId="14" fillId="6" borderId="21" xfId="0" applyNumberFormat="1" applyFont="1" applyFill="1" applyBorder="1" applyAlignment="1">
      <alignment horizontal="right"/>
    </xf>
    <xf numFmtId="172" fontId="8" fillId="34" borderId="21" xfId="62" applyNumberFormat="1" applyFont="1" applyFill="1" applyBorder="1" applyAlignment="1">
      <alignment horizontal="right"/>
      <protection/>
    </xf>
    <xf numFmtId="0" fontId="3" fillId="0" borderId="0" xfId="62" applyFont="1" applyBorder="1" applyAlignment="1">
      <alignment horizontal="right"/>
      <protection/>
    </xf>
    <xf numFmtId="172" fontId="3" fillId="33" borderId="0" xfId="62" applyNumberFormat="1" applyFont="1" applyFill="1" applyBorder="1">
      <alignment/>
      <protection/>
    </xf>
    <xf numFmtId="0" fontId="8" fillId="33" borderId="21" xfId="62" applyFont="1" applyFill="1" applyBorder="1">
      <alignment/>
      <protection/>
    </xf>
    <xf numFmtId="0" fontId="8" fillId="0" borderId="0" xfId="62" applyFont="1" applyAlignment="1">
      <alignment horizontal="right"/>
      <protection/>
    </xf>
    <xf numFmtId="172" fontId="3" fillId="34" borderId="19" xfId="62" applyNumberFormat="1" applyFont="1" applyFill="1" applyBorder="1" applyAlignment="1">
      <alignment horizontal="right"/>
      <protection/>
    </xf>
    <xf numFmtId="172" fontId="3" fillId="33" borderId="22" xfId="62" applyNumberFormat="1" applyFont="1" applyFill="1" applyBorder="1" applyAlignment="1">
      <alignment horizontal="right"/>
      <protection/>
    </xf>
    <xf numFmtId="0" fontId="8" fillId="35" borderId="0" xfId="62" applyFont="1" applyFill="1" applyBorder="1">
      <alignment/>
      <protection/>
    </xf>
    <xf numFmtId="172" fontId="3" fillId="0" borderId="0" xfId="0" applyNumberFormat="1" applyFont="1" applyBorder="1" applyAlignment="1">
      <alignment horizontal="right"/>
    </xf>
    <xf numFmtId="0" fontId="3" fillId="40" borderId="0" xfId="62" applyFont="1" applyFill="1" applyBorder="1">
      <alignment/>
      <protection/>
    </xf>
    <xf numFmtId="172" fontId="3" fillId="40" borderId="0" xfId="62" applyNumberFormat="1" applyFill="1" applyBorder="1" applyAlignment="1">
      <alignment horizontal="right"/>
      <protection/>
    </xf>
    <xf numFmtId="172" fontId="3" fillId="40" borderId="0" xfId="62" applyNumberFormat="1" applyFill="1" applyBorder="1">
      <alignment/>
      <protection/>
    </xf>
    <xf numFmtId="0" fontId="69" fillId="33" borderId="0" xfId="62" applyFont="1" applyFill="1" applyBorder="1">
      <alignment/>
      <protection/>
    </xf>
    <xf numFmtId="172" fontId="69" fillId="33" borderId="0" xfId="62" applyNumberFormat="1" applyFont="1" applyFill="1" applyBorder="1" applyAlignment="1">
      <alignment horizontal="right"/>
      <protection/>
    </xf>
    <xf numFmtId="172" fontId="69" fillId="33" borderId="0" xfId="62" applyNumberFormat="1" applyFont="1" applyFill="1" applyBorder="1">
      <alignment/>
      <protection/>
    </xf>
    <xf numFmtId="0" fontId="69" fillId="33" borderId="0" xfId="62" applyFont="1" applyFill="1">
      <alignment/>
      <protection/>
    </xf>
    <xf numFmtId="0" fontId="70" fillId="0" borderId="0" xfId="0" applyFont="1" applyAlignment="1">
      <alignment/>
    </xf>
    <xf numFmtId="0" fontId="8" fillId="43" borderId="21" xfId="57" applyFont="1" applyFill="1" applyBorder="1">
      <alignment/>
      <protection/>
    </xf>
    <xf numFmtId="172" fontId="3" fillId="43" borderId="21" xfId="62" applyNumberFormat="1" applyFill="1" applyBorder="1" applyAlignment="1">
      <alignment horizontal="right"/>
      <protection/>
    </xf>
    <xf numFmtId="0" fontId="3" fillId="43" borderId="21" xfId="62" applyFill="1" applyBorder="1" applyAlignment="1">
      <alignment horizontal="right"/>
      <protection/>
    </xf>
    <xf numFmtId="172" fontId="3" fillId="43" borderId="21" xfId="62" applyNumberFormat="1" applyFill="1" applyBorder="1">
      <alignment/>
      <protection/>
    </xf>
    <xf numFmtId="172" fontId="8" fillId="43" borderId="21" xfId="62" applyNumberFormat="1" applyFont="1" applyFill="1" applyBorder="1" applyAlignment="1">
      <alignment horizontal="right"/>
      <protection/>
    </xf>
    <xf numFmtId="0" fontId="8" fillId="43" borderId="0" xfId="62" applyFont="1" applyFill="1">
      <alignment/>
      <protection/>
    </xf>
    <xf numFmtId="172" fontId="3" fillId="44" borderId="0" xfId="62" applyNumberFormat="1" applyFill="1" applyBorder="1" applyAlignment="1">
      <alignment horizontal="right"/>
      <protection/>
    </xf>
    <xf numFmtId="172" fontId="3" fillId="44" borderId="0" xfId="62" applyNumberFormat="1" applyFill="1" applyBorder="1">
      <alignment/>
      <protection/>
    </xf>
    <xf numFmtId="172" fontId="8" fillId="44" borderId="19" xfId="62" applyNumberFormat="1" applyFont="1" applyFill="1" applyBorder="1" applyAlignment="1">
      <alignment horizontal="right"/>
      <protection/>
    </xf>
    <xf numFmtId="0" fontId="8" fillId="17" borderId="0" xfId="57" applyFont="1" applyFill="1" applyBorder="1">
      <alignment/>
      <protection/>
    </xf>
    <xf numFmtId="172" fontId="3" fillId="17" borderId="0" xfId="62" applyNumberFormat="1" applyFill="1" applyBorder="1" applyAlignment="1">
      <alignment horizontal="right"/>
      <protection/>
    </xf>
    <xf numFmtId="0" fontId="3" fillId="17" borderId="0" xfId="62" applyFill="1" applyAlignment="1">
      <alignment horizontal="right"/>
      <protection/>
    </xf>
    <xf numFmtId="172" fontId="3" fillId="17" borderId="0" xfId="62" applyNumberFormat="1" applyFill="1" applyBorder="1">
      <alignment/>
      <protection/>
    </xf>
    <xf numFmtId="172" fontId="8" fillId="17" borderId="0" xfId="62" applyNumberFormat="1" applyFont="1" applyFill="1" applyBorder="1" applyAlignment="1">
      <alignment horizontal="right"/>
      <protection/>
    </xf>
    <xf numFmtId="0" fontId="8" fillId="45" borderId="21" xfId="62" applyFont="1" applyFill="1" applyBorder="1">
      <alignment/>
      <protection/>
    </xf>
    <xf numFmtId="172" fontId="3" fillId="45" borderId="21" xfId="62" applyNumberFormat="1" applyFill="1" applyBorder="1" applyAlignment="1">
      <alignment horizontal="right"/>
      <protection/>
    </xf>
    <xf numFmtId="172" fontId="3" fillId="45" borderId="21" xfId="62" applyNumberFormat="1" applyFill="1" applyBorder="1">
      <alignment/>
      <protection/>
    </xf>
    <xf numFmtId="0" fontId="71" fillId="33" borderId="0" xfId="62" applyFont="1" applyFill="1">
      <alignment/>
      <protection/>
    </xf>
    <xf numFmtId="0" fontId="71" fillId="33" borderId="0" xfId="62" applyFont="1" applyFill="1" applyBorder="1">
      <alignment/>
      <protection/>
    </xf>
    <xf numFmtId="0" fontId="71" fillId="0" borderId="0" xfId="62" applyFont="1">
      <alignment/>
      <protection/>
    </xf>
    <xf numFmtId="0" fontId="72" fillId="0" borderId="0" xfId="0" applyFont="1" applyAlignment="1">
      <alignment/>
    </xf>
    <xf numFmtId="172" fontId="8" fillId="43" borderId="23" xfId="62" applyNumberFormat="1" applyFont="1" applyFill="1" applyBorder="1" applyAlignment="1">
      <alignment horizontal="right"/>
      <protection/>
    </xf>
    <xf numFmtId="172" fontId="8" fillId="17" borderId="24" xfId="62" applyNumberFormat="1" applyFont="1" applyFill="1" applyBorder="1" applyAlignment="1">
      <alignment horizontal="right"/>
      <protection/>
    </xf>
    <xf numFmtId="172" fontId="3" fillId="34" borderId="25" xfId="62" applyNumberFormat="1" applyFont="1" applyFill="1" applyBorder="1" applyAlignment="1">
      <alignment horizontal="right"/>
      <protection/>
    </xf>
    <xf numFmtId="172" fontId="69" fillId="33" borderId="26" xfId="62" applyNumberFormat="1" applyFont="1" applyFill="1" applyBorder="1" applyAlignment="1">
      <alignment horizontal="right"/>
      <protection/>
    </xf>
    <xf numFmtId="0" fontId="3" fillId="33" borderId="10" xfId="61" applyFill="1" applyBorder="1" applyAlignment="1">
      <alignment vertical="top" wrapText="1"/>
      <protection/>
    </xf>
    <xf numFmtId="0" fontId="3" fillId="0" borderId="0" xfId="61" applyBorder="1" applyAlignment="1">
      <alignment/>
      <protection/>
    </xf>
    <xf numFmtId="0" fontId="3" fillId="0" borderId="10" xfId="61" applyBorder="1" applyAlignment="1">
      <alignment/>
      <protection/>
    </xf>
    <xf numFmtId="0" fontId="3" fillId="0" borderId="10" xfId="61" applyBorder="1" applyAlignment="1">
      <alignment wrapText="1"/>
      <protection/>
    </xf>
    <xf numFmtId="0" fontId="3" fillId="0" borderId="0" xfId="61" applyBorder="1" applyAlignment="1">
      <alignment wrapText="1"/>
      <protection/>
    </xf>
    <xf numFmtId="2" fontId="4" fillId="38" borderId="10" xfId="61" applyNumberFormat="1" applyFont="1" applyFill="1" applyBorder="1" applyAlignment="1">
      <alignment/>
      <protection/>
    </xf>
    <xf numFmtId="0" fontId="9" fillId="46" borderId="19" xfId="61" applyFont="1" applyFill="1" applyBorder="1" applyAlignment="1">
      <alignment/>
      <protection/>
    </xf>
    <xf numFmtId="0" fontId="10" fillId="46" borderId="19" xfId="61" applyFont="1" applyFill="1" applyBorder="1" applyAlignment="1">
      <alignment/>
      <protection/>
    </xf>
    <xf numFmtId="0" fontId="9" fillId="46" borderId="0" xfId="61" applyFont="1" applyFill="1" applyBorder="1" applyAlignment="1">
      <alignment/>
      <protection/>
    </xf>
    <xf numFmtId="0" fontId="10" fillId="46" borderId="0" xfId="61" applyFont="1" applyFill="1" applyBorder="1" applyAlignment="1">
      <alignment/>
      <protection/>
    </xf>
    <xf numFmtId="0" fontId="11" fillId="46" borderId="18" xfId="61" applyFont="1" applyFill="1" applyBorder="1" applyAlignment="1">
      <alignment/>
      <protection/>
    </xf>
    <xf numFmtId="0" fontId="10" fillId="46" borderId="18" xfId="61" applyFont="1" applyFill="1" applyBorder="1" applyAlignment="1">
      <alignment/>
      <protection/>
    </xf>
    <xf numFmtId="0" fontId="4" fillId="46" borderId="19" xfId="61" applyFont="1" applyFill="1" applyBorder="1" applyAlignment="1">
      <alignment wrapText="1"/>
      <protection/>
    </xf>
    <xf numFmtId="0" fontId="3" fillId="0" borderId="19" xfId="61" applyBorder="1" applyAlignment="1">
      <alignment wrapText="1"/>
      <protection/>
    </xf>
    <xf numFmtId="0" fontId="4" fillId="46" borderId="0" xfId="61" applyFont="1" applyFill="1" applyBorder="1" applyAlignment="1">
      <alignment wrapText="1"/>
      <protection/>
    </xf>
    <xf numFmtId="0" fontId="5" fillId="46" borderId="18" xfId="61" applyFont="1" applyFill="1" applyBorder="1" applyAlignment="1">
      <alignment wrapText="1"/>
      <protection/>
    </xf>
    <xf numFmtId="0" fontId="3" fillId="0" borderId="18" xfId="61" applyBorder="1" applyAlignment="1">
      <alignment wrapText="1"/>
      <protection/>
    </xf>
    <xf numFmtId="0" fontId="3" fillId="0" borderId="10" xfId="61" applyBorder="1" applyAlignment="1">
      <alignment vertical="top" wrapText="1"/>
      <protection/>
    </xf>
    <xf numFmtId="2" fontId="4" fillId="38" borderId="10" xfId="60" applyNumberFormat="1" applyFont="1" applyFill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12" xfId="60" applyBorder="1" applyAlignment="1">
      <alignment/>
      <protection/>
    </xf>
    <xf numFmtId="0" fontId="3" fillId="0" borderId="10" xfId="60" applyBorder="1" applyAlignment="1">
      <alignment wrapText="1"/>
      <protection/>
    </xf>
    <xf numFmtId="0" fontId="3" fillId="0" borderId="0" xfId="60" applyBorder="1" applyAlignment="1">
      <alignment wrapText="1"/>
      <protection/>
    </xf>
    <xf numFmtId="0" fontId="3" fillId="0" borderId="12" xfId="60" applyBorder="1" applyAlignment="1">
      <alignment wrapText="1"/>
      <protection/>
    </xf>
    <xf numFmtId="0" fontId="3" fillId="0" borderId="10" xfId="60" applyBorder="1" applyAlignment="1">
      <alignment vertical="top" wrapText="1"/>
      <protection/>
    </xf>
    <xf numFmtId="0" fontId="3" fillId="0" borderId="10" xfId="60" applyBorder="1" applyAlignment="1">
      <alignment/>
      <protection/>
    </xf>
    <xf numFmtId="0" fontId="3" fillId="33" borderId="10" xfId="60" applyFill="1" applyBorder="1" applyAlignment="1">
      <alignment vertical="top" wrapText="1"/>
      <protection/>
    </xf>
    <xf numFmtId="0" fontId="3" fillId="0" borderId="0" xfId="60" applyAlignment="1">
      <alignment wrapText="1"/>
      <protection/>
    </xf>
    <xf numFmtId="0" fontId="4" fillId="46" borderId="19" xfId="60" applyFont="1" applyFill="1" applyBorder="1" applyAlignment="1">
      <alignment/>
      <protection/>
    </xf>
    <xf numFmtId="0" fontId="6" fillId="46" borderId="19" xfId="60" applyFont="1" applyFill="1" applyBorder="1" applyAlignment="1">
      <alignment/>
      <protection/>
    </xf>
    <xf numFmtId="0" fontId="3" fillId="0" borderId="19" xfId="60" applyBorder="1" applyAlignment="1">
      <alignment/>
      <protection/>
    </xf>
    <xf numFmtId="0" fontId="4" fillId="46" borderId="0" xfId="60" applyFont="1" applyFill="1" applyBorder="1" applyAlignment="1">
      <alignment/>
      <protection/>
    </xf>
    <xf numFmtId="0" fontId="6" fillId="46" borderId="0" xfId="60" applyFont="1" applyFill="1" applyBorder="1" applyAlignment="1">
      <alignment/>
      <protection/>
    </xf>
    <xf numFmtId="0" fontId="5" fillId="46" borderId="18" xfId="60" applyFont="1" applyFill="1" applyBorder="1" applyAlignment="1">
      <alignment/>
      <protection/>
    </xf>
    <xf numFmtId="0" fontId="6" fillId="46" borderId="18" xfId="60" applyFont="1" applyFill="1" applyBorder="1" applyAlignment="1">
      <alignment/>
      <protection/>
    </xf>
    <xf numFmtId="0" fontId="3" fillId="0" borderId="18" xfId="60" applyBorder="1" applyAlignment="1">
      <alignment/>
      <protection/>
    </xf>
    <xf numFmtId="2" fontId="4" fillId="38" borderId="10" xfId="57" applyNumberFormat="1" applyFont="1" applyFill="1" applyBorder="1" applyAlignment="1">
      <alignment/>
      <protection/>
    </xf>
    <xf numFmtId="0" fontId="3" fillId="0" borderId="0" xfId="57" applyBorder="1" applyAlignment="1">
      <alignment/>
      <protection/>
    </xf>
    <xf numFmtId="0" fontId="3" fillId="0" borderId="10" xfId="57" applyBorder="1" applyAlignment="1">
      <alignment wrapText="1"/>
      <protection/>
    </xf>
    <xf numFmtId="0" fontId="3" fillId="0" borderId="0" xfId="57" applyBorder="1" applyAlignment="1">
      <alignment wrapText="1"/>
      <protection/>
    </xf>
    <xf numFmtId="0" fontId="3" fillId="0" borderId="10" xfId="57" applyBorder="1" applyAlignment="1">
      <alignment vertical="top" wrapText="1"/>
      <protection/>
    </xf>
    <xf numFmtId="0" fontId="3" fillId="0" borderId="10" xfId="57" applyBorder="1" applyAlignment="1">
      <alignment/>
      <protection/>
    </xf>
    <xf numFmtId="2" fontId="4" fillId="38" borderId="0" xfId="57" applyNumberFormat="1" applyFont="1" applyFill="1" applyBorder="1" applyAlignment="1">
      <alignment/>
      <protection/>
    </xf>
    <xf numFmtId="2" fontId="4" fillId="38" borderId="12" xfId="57" applyNumberFormat="1" applyFont="1" applyFill="1" applyBorder="1" applyAlignment="1">
      <alignment/>
      <protection/>
    </xf>
    <xf numFmtId="0" fontId="3" fillId="33" borderId="10" xfId="57" applyFill="1" applyBorder="1" applyAlignment="1">
      <alignment vertical="top" wrapText="1"/>
      <protection/>
    </xf>
    <xf numFmtId="0" fontId="4" fillId="46" borderId="19" xfId="57" applyFont="1" applyFill="1" applyBorder="1" applyAlignment="1">
      <alignment/>
      <protection/>
    </xf>
    <xf numFmtId="0" fontId="4" fillId="46" borderId="0" xfId="57" applyFont="1" applyFill="1" applyBorder="1" applyAlignment="1">
      <alignment/>
      <protection/>
    </xf>
    <xf numFmtId="0" fontId="5" fillId="46" borderId="18" xfId="57" applyFont="1" applyFill="1" applyBorder="1" applyAlignment="1">
      <alignment/>
      <protection/>
    </xf>
    <xf numFmtId="2" fontId="4" fillId="38" borderId="10" xfId="62" applyNumberFormat="1" applyFont="1" applyFill="1" applyBorder="1" applyAlignment="1">
      <alignment/>
      <protection/>
    </xf>
    <xf numFmtId="0" fontId="3" fillId="0" borderId="0" xfId="62" applyBorder="1" applyAlignment="1">
      <alignment/>
      <protection/>
    </xf>
    <xf numFmtId="0" fontId="4" fillId="46" borderId="19" xfId="62" applyFont="1" applyFill="1" applyBorder="1" applyAlignment="1">
      <alignment/>
      <protection/>
    </xf>
    <xf numFmtId="0" fontId="3" fillId="0" borderId="19" xfId="62" applyBorder="1" applyAlignment="1">
      <alignment/>
      <protection/>
    </xf>
    <xf numFmtId="0" fontId="4" fillId="46" borderId="0" xfId="62" applyFont="1" applyFill="1" applyBorder="1" applyAlignment="1">
      <alignment/>
      <protection/>
    </xf>
    <xf numFmtId="0" fontId="5" fillId="46" borderId="13" xfId="62" applyFont="1" applyFill="1" applyBorder="1" applyAlignment="1">
      <alignment/>
      <protection/>
    </xf>
    <xf numFmtId="0" fontId="3" fillId="0" borderId="13" xfId="62" applyBorder="1" applyAlignment="1">
      <alignment/>
      <protection/>
    </xf>
    <xf numFmtId="0" fontId="3" fillId="33" borderId="10" xfId="62" applyFill="1" applyBorder="1" applyAlignment="1">
      <alignment vertical="top" wrapText="1"/>
      <protection/>
    </xf>
    <xf numFmtId="0" fontId="3" fillId="0" borderId="0" xfId="62" applyBorder="1" applyAlignment="1">
      <alignment wrapText="1"/>
      <protection/>
    </xf>
    <xf numFmtId="0" fontId="3" fillId="0" borderId="10" xfId="62" applyBorder="1" applyAlignment="1">
      <alignment wrapText="1"/>
      <protection/>
    </xf>
    <xf numFmtId="0" fontId="3" fillId="0" borderId="10" xfId="62" applyBorder="1" applyAlignment="1">
      <alignment/>
      <protection/>
    </xf>
    <xf numFmtId="172" fontId="3" fillId="33" borderId="0" xfId="62" applyNumberFormat="1" applyFill="1" applyBorder="1" applyAlignment="1">
      <alignment horizontal="right"/>
      <protection/>
    </xf>
    <xf numFmtId="172" fontId="3" fillId="34" borderId="0" xfId="62" applyNumberFormat="1" applyFill="1" applyBorder="1" applyAlignment="1">
      <alignment horizontal="right"/>
      <protection/>
    </xf>
    <xf numFmtId="0" fontId="3" fillId="0" borderId="0" xfId="62" applyFont="1" applyFill="1" applyBorder="1" applyAlignment="1">
      <alignment/>
      <protection/>
    </xf>
    <xf numFmtId="0" fontId="0" fillId="0" borderId="0" xfId="0" applyFont="1" applyAlignment="1">
      <alignment/>
    </xf>
    <xf numFmtId="2" fontId="4" fillId="38" borderId="10" xfId="59" applyNumberFormat="1" applyFont="1" applyFill="1" applyBorder="1" applyAlignment="1">
      <alignment/>
      <protection/>
    </xf>
    <xf numFmtId="0" fontId="3" fillId="0" borderId="0" xfId="59" applyBorder="1" applyAlignment="1">
      <alignment/>
      <protection/>
    </xf>
    <xf numFmtId="0" fontId="3" fillId="0" borderId="10" xfId="59" applyBorder="1" applyAlignment="1">
      <alignment vertical="top" wrapText="1"/>
      <protection/>
    </xf>
    <xf numFmtId="0" fontId="3" fillId="0" borderId="10" xfId="59" applyBorder="1" applyAlignment="1">
      <alignment/>
      <protection/>
    </xf>
    <xf numFmtId="2" fontId="4" fillId="38" borderId="10" xfId="59" applyNumberFormat="1" applyFont="1" applyFill="1" applyBorder="1" applyAlignment="1">
      <alignment wrapText="1"/>
      <protection/>
    </xf>
    <xf numFmtId="0" fontId="3" fillId="0" borderId="0" xfId="59" applyBorder="1" applyAlignment="1">
      <alignment wrapText="1"/>
      <protection/>
    </xf>
    <xf numFmtId="0" fontId="3" fillId="0" borderId="12" xfId="59" applyBorder="1" applyAlignment="1">
      <alignment wrapText="1"/>
      <protection/>
    </xf>
    <xf numFmtId="0" fontId="3" fillId="0" borderId="10" xfId="59" applyBorder="1" applyAlignment="1">
      <alignment wrapText="1"/>
      <protection/>
    </xf>
    <xf numFmtId="0" fontId="4" fillId="46" borderId="19" xfId="59" applyFont="1" applyFill="1" applyBorder="1" applyAlignment="1">
      <alignment/>
      <protection/>
    </xf>
    <xf numFmtId="0" fontId="6" fillId="46" borderId="19" xfId="59" applyFont="1" applyFill="1" applyBorder="1" applyAlignment="1">
      <alignment/>
      <protection/>
    </xf>
    <xf numFmtId="0" fontId="4" fillId="46" borderId="0" xfId="59" applyFont="1" applyFill="1" applyBorder="1" applyAlignment="1">
      <alignment/>
      <protection/>
    </xf>
    <xf numFmtId="0" fontId="6" fillId="46" borderId="0" xfId="59" applyFont="1" applyFill="1" applyBorder="1" applyAlignment="1">
      <alignment/>
      <protection/>
    </xf>
    <xf numFmtId="0" fontId="5" fillId="46" borderId="18" xfId="59" applyFont="1" applyFill="1" applyBorder="1" applyAlignment="1">
      <alignment/>
      <protection/>
    </xf>
    <xf numFmtId="0" fontId="6" fillId="46" borderId="18" xfId="59" applyFont="1" applyFill="1" applyBorder="1" applyAlignment="1">
      <alignment/>
      <protection/>
    </xf>
    <xf numFmtId="0" fontId="3" fillId="33" borderId="10" xfId="59" applyFill="1" applyBorder="1" applyAlignment="1">
      <alignment vertical="top" wrapText="1"/>
      <protection/>
    </xf>
    <xf numFmtId="2" fontId="4" fillId="38" borderId="10" xfId="58" applyNumberFormat="1" applyFont="1" applyFill="1" applyBorder="1" applyAlignment="1">
      <alignment/>
      <protection/>
    </xf>
    <xf numFmtId="0" fontId="3" fillId="0" borderId="0" xfId="58" applyBorder="1" applyAlignment="1">
      <alignment/>
      <protection/>
    </xf>
    <xf numFmtId="0" fontId="3" fillId="0" borderId="10" xfId="58" applyBorder="1" applyAlignment="1">
      <alignment vertical="top" wrapText="1"/>
      <protection/>
    </xf>
    <xf numFmtId="0" fontId="3" fillId="0" borderId="10" xfId="58" applyBorder="1" applyAlignment="1">
      <alignment/>
      <protection/>
    </xf>
    <xf numFmtId="2" fontId="4" fillId="38" borderId="10" xfId="58" applyNumberFormat="1" applyFont="1" applyFill="1" applyBorder="1" applyAlignment="1">
      <alignment wrapText="1"/>
      <protection/>
    </xf>
    <xf numFmtId="0" fontId="3" fillId="0" borderId="0" xfId="58" applyAlignment="1">
      <alignment wrapText="1"/>
      <protection/>
    </xf>
    <xf numFmtId="0" fontId="3" fillId="0" borderId="12" xfId="58" applyBorder="1" applyAlignment="1">
      <alignment wrapText="1"/>
      <protection/>
    </xf>
    <xf numFmtId="0" fontId="3" fillId="0" borderId="10" xfId="58" applyBorder="1" applyAlignment="1">
      <alignment wrapText="1"/>
      <protection/>
    </xf>
    <xf numFmtId="0" fontId="3" fillId="0" borderId="0" xfId="58" applyAlignment="1">
      <alignment/>
      <protection/>
    </xf>
    <xf numFmtId="0" fontId="3" fillId="0" borderId="12" xfId="58" applyBorder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rmal_Sheet5" xfId="60"/>
    <cellStyle name="Normal_Sheet6" xfId="61"/>
    <cellStyle name="Normal_Sheet7" xfId="62"/>
    <cellStyle name="Normal_Sophia van Zijl VAL-PPL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26DA6"/>
      <rgbColor rgb="00E1F0FF"/>
      <rgbColor rgb="00CCFFCC"/>
      <rgbColor rgb="00FFFF99"/>
      <rgbColor rgb="00B3D9FF"/>
      <rgbColor rgb="00E0EF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7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.57421875" style="0" customWidth="1"/>
    <col min="2" max="2" width="37.00390625" style="0" customWidth="1"/>
    <col min="3" max="3" width="14.00390625" style="0" customWidth="1"/>
    <col min="4" max="4" width="14.8515625" style="0" customWidth="1"/>
    <col min="5" max="5" width="13.8515625" style="0" customWidth="1"/>
    <col min="6" max="6" width="12.421875" style="0" customWidth="1"/>
    <col min="7" max="7" width="14.140625" style="0" customWidth="1"/>
    <col min="8" max="8" width="12.7109375" style="0" customWidth="1"/>
  </cols>
  <sheetData>
    <row r="1" spans="1:16" ht="16.5">
      <c r="A1" s="18"/>
      <c r="B1" s="19"/>
      <c r="C1" s="19"/>
      <c r="D1" s="19"/>
      <c r="E1" s="19"/>
      <c r="F1" s="19"/>
      <c r="G1" s="19"/>
      <c r="H1" s="19"/>
      <c r="I1" s="19"/>
      <c r="J1" s="19"/>
      <c r="K1" s="374" t="s">
        <v>96</v>
      </c>
      <c r="L1" s="370"/>
      <c r="M1" s="370"/>
      <c r="N1" s="370"/>
      <c r="O1" s="370"/>
      <c r="P1" s="370"/>
    </row>
    <row r="2" spans="1:16" ht="16.5">
      <c r="A2" s="18"/>
      <c r="B2" s="375" t="s">
        <v>123</v>
      </c>
      <c r="C2" s="376"/>
      <c r="D2" s="376"/>
      <c r="E2" s="376"/>
      <c r="F2" s="376"/>
      <c r="G2" s="376"/>
      <c r="H2" s="376"/>
      <c r="I2" s="19"/>
      <c r="J2" s="19"/>
      <c r="K2" s="369" t="s">
        <v>108</v>
      </c>
      <c r="L2" s="370"/>
      <c r="M2" s="370"/>
      <c r="N2" s="370"/>
      <c r="O2" s="370"/>
      <c r="P2" s="370"/>
    </row>
    <row r="3" spans="1:16" ht="16.5">
      <c r="A3" s="18"/>
      <c r="B3" s="377" t="s">
        <v>4</v>
      </c>
      <c r="C3" s="378"/>
      <c r="D3" s="378"/>
      <c r="E3" s="378"/>
      <c r="F3" s="378"/>
      <c r="G3" s="378"/>
      <c r="H3" s="378"/>
      <c r="I3" s="19"/>
      <c r="J3" s="19"/>
      <c r="K3" s="371"/>
      <c r="L3" s="370"/>
      <c r="M3" s="370"/>
      <c r="N3" s="370"/>
      <c r="O3" s="370"/>
      <c r="P3" s="370"/>
    </row>
    <row r="4" spans="1:16" ht="15" thickBot="1">
      <c r="A4" s="18"/>
      <c r="B4" s="379" t="s">
        <v>121</v>
      </c>
      <c r="C4" s="380"/>
      <c r="D4" s="380"/>
      <c r="E4" s="380"/>
      <c r="F4" s="380"/>
      <c r="G4" s="380"/>
      <c r="H4" s="380"/>
      <c r="I4" s="19"/>
      <c r="J4" s="19"/>
      <c r="K4" s="371"/>
      <c r="L4" s="370"/>
      <c r="M4" s="370"/>
      <c r="N4" s="370"/>
      <c r="O4" s="370"/>
      <c r="P4" s="370"/>
    </row>
    <row r="5" spans="1:16" ht="14.25">
      <c r="A5" s="18"/>
      <c r="B5" s="20"/>
      <c r="C5" s="21" t="s">
        <v>117</v>
      </c>
      <c r="D5" s="21" t="s">
        <v>92</v>
      </c>
      <c r="E5" s="21" t="s">
        <v>93</v>
      </c>
      <c r="F5" s="21" t="s">
        <v>94</v>
      </c>
      <c r="G5" s="21" t="s">
        <v>95</v>
      </c>
      <c r="H5" s="21" t="s">
        <v>105</v>
      </c>
      <c r="I5" s="19"/>
      <c r="J5" s="19"/>
      <c r="K5" s="371"/>
      <c r="L5" s="370"/>
      <c r="M5" s="370"/>
      <c r="N5" s="370"/>
      <c r="O5" s="370"/>
      <c r="P5" s="370"/>
    </row>
    <row r="6" spans="1:16" ht="15" thickBot="1">
      <c r="A6" s="18"/>
      <c r="B6" s="20"/>
      <c r="C6" s="22" t="s">
        <v>122</v>
      </c>
      <c r="D6" s="22" t="s">
        <v>122</v>
      </c>
      <c r="E6" s="22" t="s">
        <v>122</v>
      </c>
      <c r="F6" s="22" t="s">
        <v>122</v>
      </c>
      <c r="G6" s="22" t="s">
        <v>122</v>
      </c>
      <c r="H6" s="22" t="s">
        <v>122</v>
      </c>
      <c r="I6" s="19"/>
      <c r="J6" s="19"/>
      <c r="K6" s="371"/>
      <c r="L6" s="370"/>
      <c r="M6" s="370"/>
      <c r="N6" s="370"/>
      <c r="O6" s="370"/>
      <c r="P6" s="370"/>
    </row>
    <row r="7" spans="1:16" ht="14.25">
      <c r="A7" s="18"/>
      <c r="B7" s="23"/>
      <c r="C7" s="24"/>
      <c r="D7" s="25"/>
      <c r="E7" s="24"/>
      <c r="F7" s="24"/>
      <c r="G7" s="24"/>
      <c r="H7" s="24"/>
      <c r="I7" s="19"/>
      <c r="J7" s="19"/>
      <c r="K7" s="371"/>
      <c r="L7" s="370"/>
      <c r="M7" s="370"/>
      <c r="N7" s="370"/>
      <c r="O7" s="370"/>
      <c r="P7" s="370"/>
    </row>
    <row r="8" spans="1:16" ht="14.25">
      <c r="A8" s="18"/>
      <c r="B8" s="26" t="s">
        <v>8</v>
      </c>
      <c r="C8" s="27"/>
      <c r="D8" s="28" t="e">
        <v>#DIV/0!</v>
      </c>
      <c r="E8" s="27" t="e">
        <v>#DIV/0!</v>
      </c>
      <c r="F8" s="27" t="e">
        <v>#DIV/0!</v>
      </c>
      <c r="G8" s="27" t="e">
        <v>#DIV/0!</v>
      </c>
      <c r="H8" s="27" t="e">
        <v>#DIV/0!</v>
      </c>
      <c r="I8" s="19"/>
      <c r="J8" s="19"/>
      <c r="K8" s="371"/>
      <c r="L8" s="370"/>
      <c r="M8" s="370"/>
      <c r="N8" s="370"/>
      <c r="O8" s="370"/>
      <c r="P8" s="370"/>
    </row>
    <row r="9" spans="1:16" ht="14.25">
      <c r="A9" s="18"/>
      <c r="B9" s="20" t="s">
        <v>6</v>
      </c>
      <c r="C9" s="24"/>
      <c r="D9" s="24" t="e">
        <v>#VALUE!</v>
      </c>
      <c r="E9" s="24" t="e">
        <v>#VALUE!</v>
      </c>
      <c r="F9" s="24" t="e">
        <v>#VALUE!</v>
      </c>
      <c r="G9" s="24" t="e">
        <v>#VALUE!</v>
      </c>
      <c r="H9" s="24" t="e">
        <v>#VALUE!</v>
      </c>
      <c r="I9" s="19"/>
      <c r="J9" s="19"/>
      <c r="K9" s="371"/>
      <c r="L9" s="370"/>
      <c r="M9" s="370"/>
      <c r="N9" s="370"/>
      <c r="O9" s="370"/>
      <c r="P9" s="370"/>
    </row>
    <row r="10" spans="1:16" ht="14.25">
      <c r="A10" s="18"/>
      <c r="B10" s="26" t="s">
        <v>9</v>
      </c>
      <c r="C10" s="27"/>
      <c r="D10" s="27" t="e">
        <v>#DIV/0!</v>
      </c>
      <c r="E10" s="27" t="e">
        <v>#DIV/0!</v>
      </c>
      <c r="F10" s="27" t="e">
        <v>#DIV/0!</v>
      </c>
      <c r="G10" s="27" t="e">
        <v>#DIV/0!</v>
      </c>
      <c r="H10" s="27" t="e">
        <v>#DIV/0!</v>
      </c>
      <c r="I10" s="19"/>
      <c r="J10" s="19"/>
      <c r="K10" s="371"/>
      <c r="L10" s="370"/>
      <c r="M10" s="370"/>
      <c r="N10" s="370"/>
      <c r="O10" s="370"/>
      <c r="P10" s="370"/>
    </row>
    <row r="11" spans="1:16" ht="14.25">
      <c r="A11" s="18"/>
      <c r="B11" s="20" t="s">
        <v>7</v>
      </c>
      <c r="C11" s="29" t="e">
        <v>#DIV/0!</v>
      </c>
      <c r="D11" s="24"/>
      <c r="E11" s="24"/>
      <c r="F11" s="24"/>
      <c r="G11" s="24"/>
      <c r="H11" s="24"/>
      <c r="I11" s="19"/>
      <c r="J11" s="19"/>
      <c r="K11" s="371"/>
      <c r="L11" s="370"/>
      <c r="M11" s="370"/>
      <c r="N11" s="370"/>
      <c r="O11" s="370"/>
      <c r="P11" s="370"/>
    </row>
    <row r="12" spans="1:16" ht="14.25">
      <c r="A12" s="18"/>
      <c r="B12" s="26" t="s">
        <v>98</v>
      </c>
      <c r="C12" s="30" t="e">
        <v>#VALUE!</v>
      </c>
      <c r="D12" s="27"/>
      <c r="E12" s="27"/>
      <c r="F12" s="27"/>
      <c r="G12" s="27"/>
      <c r="H12" s="27"/>
      <c r="I12" s="19"/>
      <c r="J12" s="19"/>
      <c r="K12" s="371"/>
      <c r="L12" s="370"/>
      <c r="M12" s="370"/>
      <c r="N12" s="370"/>
      <c r="O12" s="370"/>
      <c r="P12" s="370"/>
    </row>
    <row r="13" spans="1:16" ht="15" thickBot="1">
      <c r="A13" s="18"/>
      <c r="B13" s="31" t="s">
        <v>10</v>
      </c>
      <c r="C13" s="32" t="e">
        <v>#DIV/0!</v>
      </c>
      <c r="D13" s="33"/>
      <c r="E13" s="33"/>
      <c r="F13" s="33"/>
      <c r="G13" s="33"/>
      <c r="H13" s="33"/>
      <c r="I13" s="19"/>
      <c r="J13" s="19"/>
      <c r="K13" s="371"/>
      <c r="L13" s="370"/>
      <c r="M13" s="370"/>
      <c r="N13" s="370"/>
      <c r="O13" s="370"/>
      <c r="P13" s="370"/>
    </row>
    <row r="14" spans="1:16" ht="14.25">
      <c r="A14" s="18"/>
      <c r="B14" s="34"/>
      <c r="C14" s="19"/>
      <c r="D14" s="19"/>
      <c r="E14" s="19"/>
      <c r="F14" s="19"/>
      <c r="G14" s="19"/>
      <c r="H14" s="19"/>
      <c r="I14" s="19"/>
      <c r="J14" s="19"/>
      <c r="K14" s="371"/>
      <c r="L14" s="370"/>
      <c r="M14" s="370"/>
      <c r="N14" s="370"/>
      <c r="O14" s="370"/>
      <c r="P14" s="370"/>
    </row>
    <row r="15" spans="1:16" ht="14.25">
      <c r="A15" s="18"/>
      <c r="B15" s="34"/>
      <c r="C15" s="19"/>
      <c r="D15" s="19"/>
      <c r="E15" s="19"/>
      <c r="F15" s="19"/>
      <c r="G15" s="19"/>
      <c r="H15" s="19"/>
      <c r="I15" s="19"/>
      <c r="J15" s="19"/>
      <c r="K15" s="371"/>
      <c r="L15" s="370"/>
      <c r="M15" s="370"/>
      <c r="N15" s="370"/>
      <c r="O15" s="370"/>
      <c r="P15" s="370"/>
    </row>
    <row r="16" spans="1:16" ht="14.25">
      <c r="A16" s="18"/>
      <c r="B16" s="34"/>
      <c r="C16" s="19"/>
      <c r="D16" s="19"/>
      <c r="E16" s="19"/>
      <c r="F16" s="19"/>
      <c r="G16" s="19"/>
      <c r="H16" s="19"/>
      <c r="I16" s="19"/>
      <c r="J16" s="19"/>
      <c r="K16" s="371"/>
      <c r="L16" s="370"/>
      <c r="M16" s="370"/>
      <c r="N16" s="370"/>
      <c r="O16" s="370"/>
      <c r="P16" s="370"/>
    </row>
    <row r="17" spans="1:16" ht="15">
      <c r="A17" s="18"/>
      <c r="B17" s="26" t="s">
        <v>124</v>
      </c>
      <c r="C17" s="35" t="e">
        <v>#VALUE!</v>
      </c>
      <c r="D17" s="19"/>
      <c r="E17" s="19"/>
      <c r="F17" s="19"/>
      <c r="G17" s="19"/>
      <c r="H17" s="19"/>
      <c r="I17" s="19"/>
      <c r="J17" s="19"/>
      <c r="K17" s="371"/>
      <c r="L17" s="370"/>
      <c r="M17" s="370"/>
      <c r="N17" s="370"/>
      <c r="O17" s="370"/>
      <c r="P17" s="370"/>
    </row>
    <row r="18" spans="1:16" ht="14.25">
      <c r="A18" s="18"/>
      <c r="B18" s="23" t="s">
        <v>90</v>
      </c>
      <c r="C18" s="36" t="s">
        <v>115</v>
      </c>
      <c r="D18" s="19"/>
      <c r="E18" s="37"/>
      <c r="F18" s="19"/>
      <c r="G18" s="19"/>
      <c r="H18" s="19"/>
      <c r="I18" s="19"/>
      <c r="J18" s="19"/>
      <c r="K18" s="371"/>
      <c r="L18" s="370"/>
      <c r="M18" s="370"/>
      <c r="N18" s="370"/>
      <c r="O18" s="370"/>
      <c r="P18" s="370"/>
    </row>
    <row r="19" spans="1:16" ht="14.25">
      <c r="A19" s="18"/>
      <c r="B19" s="26" t="s">
        <v>99</v>
      </c>
      <c r="C19" s="35" t="e">
        <v>#DIV/0!</v>
      </c>
      <c r="D19" s="19"/>
      <c r="E19" s="19"/>
      <c r="F19" s="19"/>
      <c r="G19" s="19"/>
      <c r="H19" s="19"/>
      <c r="I19" s="19"/>
      <c r="J19" s="19"/>
      <c r="K19" s="371"/>
      <c r="L19" s="370"/>
      <c r="M19" s="370"/>
      <c r="N19" s="370"/>
      <c r="O19" s="370"/>
      <c r="P19" s="370"/>
    </row>
    <row r="20" spans="1:16" ht="15">
      <c r="A20" s="18"/>
      <c r="B20" s="20" t="s">
        <v>125</v>
      </c>
      <c r="C20" s="38" t="e">
        <v>#VALUE!</v>
      </c>
      <c r="D20" s="19"/>
      <c r="E20" s="19"/>
      <c r="F20" s="19"/>
      <c r="G20" s="19"/>
      <c r="H20" s="19"/>
      <c r="I20" s="19"/>
      <c r="J20" s="19"/>
      <c r="K20" s="371"/>
      <c r="L20" s="370"/>
      <c r="M20" s="370"/>
      <c r="N20" s="370"/>
      <c r="O20" s="370"/>
      <c r="P20" s="370"/>
    </row>
    <row r="21" spans="1:16" ht="14.25">
      <c r="A21" s="18"/>
      <c r="B21" s="20"/>
      <c r="C21" s="39"/>
      <c r="D21" s="19"/>
      <c r="E21" s="19"/>
      <c r="F21" s="19"/>
      <c r="G21" s="19"/>
      <c r="H21" s="19"/>
      <c r="I21" s="19"/>
      <c r="J21" s="19"/>
      <c r="K21" s="371"/>
      <c r="L21" s="370"/>
      <c r="M21" s="370"/>
      <c r="N21" s="370"/>
      <c r="O21" s="370"/>
      <c r="P21" s="370"/>
    </row>
    <row r="22" spans="1:16" ht="14.25">
      <c r="A22" s="18"/>
      <c r="B22" s="20"/>
      <c r="C22" s="39"/>
      <c r="D22" s="19"/>
      <c r="E22" s="19"/>
      <c r="F22" s="19"/>
      <c r="G22" s="19"/>
      <c r="H22" s="19"/>
      <c r="I22" s="19"/>
      <c r="J22" s="19"/>
      <c r="K22" s="371"/>
      <c r="L22" s="370"/>
      <c r="M22" s="370"/>
      <c r="N22" s="370"/>
      <c r="O22" s="370"/>
      <c r="P22" s="370"/>
    </row>
    <row r="23" spans="1:16" ht="16.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374" t="s">
        <v>101</v>
      </c>
      <c r="L23" s="370"/>
      <c r="M23" s="370"/>
      <c r="N23" s="370"/>
      <c r="O23" s="370"/>
      <c r="P23" s="370"/>
    </row>
    <row r="24" spans="1:16" ht="14.25">
      <c r="A24" s="18"/>
      <c r="B24" s="381" t="s">
        <v>123</v>
      </c>
      <c r="C24" s="382"/>
      <c r="D24" s="382"/>
      <c r="E24" s="382"/>
      <c r="F24" s="382"/>
      <c r="G24" s="382"/>
      <c r="H24" s="382"/>
      <c r="I24" s="19"/>
      <c r="J24" s="19"/>
      <c r="K24" s="386" t="s">
        <v>112</v>
      </c>
      <c r="L24" s="370"/>
      <c r="M24" s="370"/>
      <c r="N24" s="370"/>
      <c r="O24" s="370"/>
      <c r="P24" s="370"/>
    </row>
    <row r="25" spans="1:16" ht="14.25">
      <c r="A25" s="18"/>
      <c r="B25" s="383" t="s">
        <v>5</v>
      </c>
      <c r="C25" s="373"/>
      <c r="D25" s="373"/>
      <c r="E25" s="373"/>
      <c r="F25" s="373"/>
      <c r="G25" s="373"/>
      <c r="H25" s="373"/>
      <c r="I25" s="19"/>
      <c r="J25" s="19"/>
      <c r="K25" s="371"/>
      <c r="L25" s="370"/>
      <c r="M25" s="370"/>
      <c r="N25" s="370"/>
      <c r="O25" s="370"/>
      <c r="P25" s="370"/>
    </row>
    <row r="26" spans="1:16" ht="15" thickBot="1">
      <c r="A26" s="18"/>
      <c r="B26" s="384" t="s">
        <v>121</v>
      </c>
      <c r="C26" s="385"/>
      <c r="D26" s="385"/>
      <c r="E26" s="385"/>
      <c r="F26" s="385"/>
      <c r="G26" s="385"/>
      <c r="H26" s="385"/>
      <c r="I26" s="19"/>
      <c r="J26" s="19"/>
      <c r="K26" s="371"/>
      <c r="L26" s="370"/>
      <c r="M26" s="370"/>
      <c r="N26" s="370"/>
      <c r="O26" s="370"/>
      <c r="P26" s="370"/>
    </row>
    <row r="27" spans="1:16" ht="14.25">
      <c r="A27" s="18"/>
      <c r="B27" s="20"/>
      <c r="C27" s="21" t="s">
        <v>117</v>
      </c>
      <c r="D27" s="21" t="s">
        <v>92</v>
      </c>
      <c r="E27" s="21" t="s">
        <v>93</v>
      </c>
      <c r="F27" s="21" t="s">
        <v>94</v>
      </c>
      <c r="G27" s="21" t="s">
        <v>95</v>
      </c>
      <c r="H27" s="21" t="s">
        <v>105</v>
      </c>
      <c r="I27" s="19"/>
      <c r="J27" s="19"/>
      <c r="K27" s="371"/>
      <c r="L27" s="370"/>
      <c r="M27" s="370"/>
      <c r="N27" s="370"/>
      <c r="O27" s="370"/>
      <c r="P27" s="370"/>
    </row>
    <row r="28" spans="1:16" ht="15" thickBot="1">
      <c r="A28" s="18"/>
      <c r="B28" s="20"/>
      <c r="C28" s="22" t="s">
        <v>122</v>
      </c>
      <c r="D28" s="22" t="s">
        <v>122</v>
      </c>
      <c r="E28" s="22" t="s">
        <v>122</v>
      </c>
      <c r="F28" s="22" t="s">
        <v>122</v>
      </c>
      <c r="G28" s="22" t="s">
        <v>122</v>
      </c>
      <c r="H28" s="22" t="s">
        <v>122</v>
      </c>
      <c r="I28" s="19"/>
      <c r="J28" s="19"/>
      <c r="K28" s="371"/>
      <c r="L28" s="370"/>
      <c r="M28" s="370"/>
      <c r="N28" s="370"/>
      <c r="O28" s="370"/>
      <c r="P28" s="370"/>
    </row>
    <row r="29" spans="1:16" ht="14.25">
      <c r="A29" s="18"/>
      <c r="B29" s="23"/>
      <c r="C29" s="24"/>
      <c r="D29" s="25"/>
      <c r="E29" s="24"/>
      <c r="F29" s="24"/>
      <c r="G29" s="24"/>
      <c r="H29" s="24"/>
      <c r="I29" s="19"/>
      <c r="J29" s="19"/>
      <c r="K29" s="371"/>
      <c r="L29" s="370"/>
      <c r="M29" s="370"/>
      <c r="N29" s="370"/>
      <c r="O29" s="370"/>
      <c r="P29" s="370"/>
    </row>
    <row r="30" spans="1:16" ht="14.25">
      <c r="A30" s="18"/>
      <c r="B30" s="26" t="s">
        <v>11</v>
      </c>
      <c r="C30" s="27"/>
      <c r="D30" s="27" t="e">
        <v>#DIV/0!</v>
      </c>
      <c r="E30" s="27" t="e">
        <v>#DIV/0!</v>
      </c>
      <c r="F30" s="27" t="e">
        <v>#DIV/0!</v>
      </c>
      <c r="G30" s="27" t="e">
        <v>#DIV/0!</v>
      </c>
      <c r="H30" s="27" t="e">
        <v>#DIV/0!</v>
      </c>
      <c r="I30" s="19"/>
      <c r="J30" s="19"/>
      <c r="K30" s="371"/>
      <c r="L30" s="370"/>
      <c r="M30" s="370"/>
      <c r="N30" s="370"/>
      <c r="O30" s="370"/>
      <c r="P30" s="370"/>
    </row>
    <row r="31" spans="1:16" ht="14.25">
      <c r="A31" s="18"/>
      <c r="B31" s="20" t="s">
        <v>6</v>
      </c>
      <c r="C31" s="24"/>
      <c r="D31" s="24" t="e">
        <v>#VALUE!</v>
      </c>
      <c r="E31" s="24" t="e">
        <v>#VALUE!</v>
      </c>
      <c r="F31" s="24" t="e">
        <v>#VALUE!</v>
      </c>
      <c r="G31" s="24" t="e">
        <v>#VALUE!</v>
      </c>
      <c r="H31" s="24" t="e">
        <v>#VALUE!</v>
      </c>
      <c r="I31" s="19"/>
      <c r="J31" s="19"/>
      <c r="K31" s="371"/>
      <c r="L31" s="370"/>
      <c r="M31" s="370"/>
      <c r="N31" s="370"/>
      <c r="O31" s="370"/>
      <c r="P31" s="370"/>
    </row>
    <row r="32" spans="1:16" ht="14.25">
      <c r="A32" s="18"/>
      <c r="B32" s="26" t="s">
        <v>12</v>
      </c>
      <c r="C32" s="30" t="e">
        <v>#DIV/0!</v>
      </c>
      <c r="D32" s="27" t="e">
        <v>#DIV/0!</v>
      </c>
      <c r="E32" s="27" t="e">
        <v>#DIV/0!</v>
      </c>
      <c r="F32" s="27" t="e">
        <v>#DIV/0!</v>
      </c>
      <c r="G32" s="27" t="e">
        <v>#DIV/0!</v>
      </c>
      <c r="H32" s="27" t="e">
        <v>#DIV/0!</v>
      </c>
      <c r="I32" s="19"/>
      <c r="J32" s="19"/>
      <c r="K32" s="371"/>
      <c r="L32" s="370"/>
      <c r="M32" s="370"/>
      <c r="N32" s="370"/>
      <c r="O32" s="370"/>
      <c r="P32" s="370"/>
    </row>
    <row r="33" spans="1:16" ht="14.25">
      <c r="A33" s="19"/>
      <c r="B33" s="20" t="s">
        <v>100</v>
      </c>
      <c r="C33" s="29" t="e">
        <v>#VALUE!</v>
      </c>
      <c r="D33" s="24"/>
      <c r="E33" s="24"/>
      <c r="F33" s="24"/>
      <c r="G33" s="24"/>
      <c r="H33" s="24"/>
      <c r="I33" s="19"/>
      <c r="J33" s="19"/>
      <c r="K33" s="371"/>
      <c r="L33" s="370"/>
      <c r="M33" s="370"/>
      <c r="N33" s="370"/>
      <c r="O33" s="370"/>
      <c r="P33" s="370"/>
    </row>
    <row r="34" spans="1:16" ht="14.25">
      <c r="A34" s="19"/>
      <c r="B34" s="26" t="s">
        <v>3</v>
      </c>
      <c r="C34" s="30" t="s">
        <v>17</v>
      </c>
      <c r="D34" s="27"/>
      <c r="E34" s="27"/>
      <c r="F34" s="27"/>
      <c r="G34" s="27"/>
      <c r="H34" s="27"/>
      <c r="I34" s="19"/>
      <c r="J34" s="19"/>
      <c r="K34" s="371"/>
      <c r="L34" s="370"/>
      <c r="M34" s="370"/>
      <c r="N34" s="370"/>
      <c r="O34" s="370"/>
      <c r="P34" s="370"/>
    </row>
    <row r="35" spans="1:16" ht="15" thickBot="1">
      <c r="A35" s="19"/>
      <c r="B35" s="31" t="s">
        <v>10</v>
      </c>
      <c r="C35" s="32" t="e">
        <v>#DIV/0!</v>
      </c>
      <c r="D35" s="33"/>
      <c r="E35" s="33"/>
      <c r="F35" s="33"/>
      <c r="G35" s="33"/>
      <c r="H35" s="33"/>
      <c r="I35" s="19"/>
      <c r="J35" s="19"/>
      <c r="K35" s="371"/>
      <c r="L35" s="370"/>
      <c r="M35" s="370"/>
      <c r="N35" s="370"/>
      <c r="O35" s="370"/>
      <c r="P35" s="370"/>
    </row>
    <row r="36" spans="1:16" ht="14.25">
      <c r="A36" s="19"/>
      <c r="B36" s="40"/>
      <c r="C36" s="19"/>
      <c r="D36" s="19"/>
      <c r="E36" s="19"/>
      <c r="F36" s="19"/>
      <c r="G36" s="19"/>
      <c r="H36" s="19"/>
      <c r="I36" s="19"/>
      <c r="J36" s="19"/>
      <c r="K36" s="371"/>
      <c r="L36" s="370"/>
      <c r="M36" s="370"/>
      <c r="N36" s="370"/>
      <c r="O36" s="370"/>
      <c r="P36" s="370"/>
    </row>
    <row r="37" spans="1:16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371"/>
      <c r="L37" s="370"/>
      <c r="M37" s="370"/>
      <c r="N37" s="370"/>
      <c r="O37" s="370"/>
      <c r="P37" s="370"/>
    </row>
    <row r="38" spans="1:16" ht="14.25">
      <c r="A38" s="19"/>
      <c r="B38" s="19"/>
      <c r="C38" s="41"/>
      <c r="D38" s="19"/>
      <c r="E38" s="19"/>
      <c r="F38" s="19"/>
      <c r="G38" s="19"/>
      <c r="H38" s="19"/>
      <c r="I38" s="19"/>
      <c r="J38" s="19"/>
      <c r="K38" s="371"/>
      <c r="L38" s="370"/>
      <c r="M38" s="370"/>
      <c r="N38" s="370"/>
      <c r="O38" s="370"/>
      <c r="P38" s="370"/>
    </row>
    <row r="39" spans="1:16" ht="14.25">
      <c r="A39" s="19"/>
      <c r="B39" s="19"/>
      <c r="C39" s="41"/>
      <c r="D39" s="19"/>
      <c r="E39" s="19"/>
      <c r="F39" s="19"/>
      <c r="G39" s="19"/>
      <c r="H39" s="19"/>
      <c r="I39" s="19"/>
      <c r="J39" s="19"/>
      <c r="K39" s="371"/>
      <c r="L39" s="370"/>
      <c r="M39" s="370"/>
      <c r="N39" s="370"/>
      <c r="O39" s="370"/>
      <c r="P39" s="370"/>
    </row>
    <row r="40" spans="1:16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371"/>
      <c r="L40" s="370"/>
      <c r="M40" s="370"/>
      <c r="N40" s="370"/>
      <c r="O40" s="370"/>
      <c r="P40" s="370"/>
    </row>
    <row r="41" spans="1:16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71"/>
      <c r="L41" s="370"/>
      <c r="M41" s="370"/>
      <c r="N41" s="370"/>
      <c r="O41" s="370"/>
      <c r="P41" s="370"/>
    </row>
    <row r="42" spans="1:16" ht="14.25">
      <c r="A42" s="42"/>
      <c r="B42" s="19"/>
      <c r="C42" s="19"/>
      <c r="D42" s="19"/>
      <c r="E42" s="19"/>
      <c r="F42" s="19"/>
      <c r="G42" s="19"/>
      <c r="H42" s="19"/>
      <c r="I42" s="19"/>
      <c r="J42" s="19"/>
      <c r="K42" s="371"/>
      <c r="L42" s="370"/>
      <c r="M42" s="370"/>
      <c r="N42" s="370"/>
      <c r="O42" s="370"/>
      <c r="P42" s="370"/>
    </row>
    <row r="43" spans="1:16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371"/>
      <c r="L43" s="370"/>
      <c r="M43" s="370"/>
      <c r="N43" s="370"/>
      <c r="O43" s="370"/>
      <c r="P43" s="370"/>
    </row>
    <row r="44" spans="1:16" ht="16.5">
      <c r="A44" s="19"/>
      <c r="B44" s="374" t="s">
        <v>97</v>
      </c>
      <c r="C44" s="370"/>
      <c r="D44" s="370"/>
      <c r="E44" s="370"/>
      <c r="F44" s="370"/>
      <c r="G44" s="370"/>
      <c r="H44" s="370"/>
      <c r="I44" s="370"/>
      <c r="J44" s="370"/>
      <c r="K44" s="371"/>
      <c r="L44" s="370"/>
      <c r="M44" s="370"/>
      <c r="N44" s="370"/>
      <c r="O44" s="370"/>
      <c r="P44" s="370"/>
    </row>
    <row r="45" spans="1:16" ht="14.25">
      <c r="A45" s="19"/>
      <c r="B45" s="372" t="s">
        <v>109</v>
      </c>
      <c r="C45" s="373"/>
      <c r="D45" s="373"/>
      <c r="E45" s="373"/>
      <c r="F45" s="373"/>
      <c r="G45" s="373"/>
      <c r="H45" s="373"/>
      <c r="I45" s="373"/>
      <c r="J45" s="373"/>
      <c r="K45" s="371"/>
      <c r="L45" s="370"/>
      <c r="M45" s="370"/>
      <c r="N45" s="370"/>
      <c r="O45" s="370"/>
      <c r="P45" s="370"/>
    </row>
    <row r="46" spans="1:16" ht="14.25">
      <c r="A46" s="19"/>
      <c r="B46" s="372"/>
      <c r="C46" s="373"/>
      <c r="D46" s="373"/>
      <c r="E46" s="373"/>
      <c r="F46" s="373"/>
      <c r="G46" s="373"/>
      <c r="H46" s="373"/>
      <c r="I46" s="373"/>
      <c r="J46" s="373"/>
      <c r="K46" s="371"/>
      <c r="L46" s="370"/>
      <c r="M46" s="370"/>
      <c r="N46" s="370"/>
      <c r="O46" s="370"/>
      <c r="P46" s="370"/>
    </row>
    <row r="47" spans="1:16" ht="14.25">
      <c r="A47" s="19"/>
      <c r="B47" s="43"/>
      <c r="C47" s="44"/>
      <c r="D47" s="44"/>
      <c r="E47" s="44"/>
      <c r="F47" s="44"/>
      <c r="G47" s="44"/>
      <c r="H47" s="44"/>
      <c r="I47" s="44"/>
      <c r="J47" s="45"/>
      <c r="K47" s="371"/>
      <c r="L47" s="370"/>
      <c r="M47" s="370"/>
      <c r="N47" s="370"/>
      <c r="O47" s="370"/>
      <c r="P47" s="370"/>
    </row>
    <row r="48" spans="1:16" ht="14.25">
      <c r="A48" s="19"/>
      <c r="B48" s="43"/>
      <c r="C48" s="44"/>
      <c r="D48" s="44"/>
      <c r="E48" s="44"/>
      <c r="F48" s="44"/>
      <c r="G48" s="44"/>
      <c r="H48" s="44"/>
      <c r="I48" s="44"/>
      <c r="J48" s="45"/>
      <c r="K48" s="371"/>
      <c r="L48" s="370"/>
      <c r="M48" s="370"/>
      <c r="N48" s="370"/>
      <c r="O48" s="370"/>
      <c r="P48" s="370"/>
    </row>
    <row r="49" spans="1:16" ht="14.25">
      <c r="A49" s="18"/>
      <c r="B49" s="43"/>
      <c r="C49" s="44"/>
      <c r="D49" s="44"/>
      <c r="E49" s="44"/>
      <c r="F49" s="44"/>
      <c r="G49" s="44"/>
      <c r="H49" s="44"/>
      <c r="I49" s="44"/>
      <c r="J49" s="45"/>
      <c r="K49" s="371"/>
      <c r="L49" s="370"/>
      <c r="M49" s="370"/>
      <c r="N49" s="370"/>
      <c r="O49" s="370"/>
      <c r="P49" s="370"/>
    </row>
    <row r="50" spans="1:16" ht="14.25">
      <c r="A50" s="18"/>
      <c r="B50" s="43"/>
      <c r="C50" s="44"/>
      <c r="D50" s="44"/>
      <c r="E50" s="44"/>
      <c r="F50" s="44"/>
      <c r="G50" s="44"/>
      <c r="H50" s="44"/>
      <c r="I50" s="44"/>
      <c r="J50" s="45"/>
      <c r="K50" s="371"/>
      <c r="L50" s="370"/>
      <c r="M50" s="370"/>
      <c r="N50" s="370"/>
      <c r="O50" s="370"/>
      <c r="P50" s="370"/>
    </row>
    <row r="51" spans="1:16" ht="14.25">
      <c r="A51" s="18"/>
      <c r="B51" s="43"/>
      <c r="C51" s="44"/>
      <c r="D51" s="44"/>
      <c r="E51" s="44"/>
      <c r="F51" s="44"/>
      <c r="G51" s="44"/>
      <c r="H51" s="44"/>
      <c r="I51" s="44"/>
      <c r="J51" s="45"/>
      <c r="K51" s="371"/>
      <c r="L51" s="370"/>
      <c r="M51" s="370"/>
      <c r="N51" s="370"/>
      <c r="O51" s="370"/>
      <c r="P51" s="370"/>
    </row>
    <row r="52" spans="1:16" ht="14.25">
      <c r="A52" s="18"/>
      <c r="B52" s="43"/>
      <c r="C52" s="44"/>
      <c r="D52" s="44"/>
      <c r="E52" s="44"/>
      <c r="F52" s="44"/>
      <c r="G52" s="44"/>
      <c r="H52" s="44"/>
      <c r="I52" s="44"/>
      <c r="J52" s="45"/>
      <c r="K52" s="371"/>
      <c r="L52" s="370"/>
      <c r="M52" s="370"/>
      <c r="N52" s="370"/>
      <c r="O52" s="370"/>
      <c r="P52" s="370"/>
    </row>
    <row r="53" spans="1:16" ht="14.25">
      <c r="A53" s="18"/>
      <c r="B53" s="43"/>
      <c r="C53" s="44"/>
      <c r="D53" s="44"/>
      <c r="E53" s="44"/>
      <c r="F53" s="44"/>
      <c r="G53" s="44"/>
      <c r="H53" s="44"/>
      <c r="I53" s="44"/>
      <c r="J53" s="45"/>
      <c r="K53" s="371"/>
      <c r="L53" s="370"/>
      <c r="M53" s="370"/>
      <c r="N53" s="370"/>
      <c r="O53" s="370"/>
      <c r="P53" s="370"/>
    </row>
    <row r="54" spans="1:16" ht="14.25">
      <c r="A54" s="18"/>
      <c r="B54" s="43"/>
      <c r="C54" s="44"/>
      <c r="D54" s="44"/>
      <c r="E54" s="44"/>
      <c r="F54" s="44"/>
      <c r="G54" s="44"/>
      <c r="H54" s="44"/>
      <c r="I54" s="44"/>
      <c r="J54" s="45"/>
      <c r="K54" s="371"/>
      <c r="L54" s="370"/>
      <c r="M54" s="370"/>
      <c r="N54" s="370"/>
      <c r="O54" s="370"/>
      <c r="P54" s="370"/>
    </row>
    <row r="55" spans="1:16" ht="14.25">
      <c r="A55" s="18"/>
      <c r="B55" s="43"/>
      <c r="C55" s="44"/>
      <c r="D55" s="44"/>
      <c r="E55" s="44"/>
      <c r="F55" s="44"/>
      <c r="G55" s="44"/>
      <c r="H55" s="44"/>
      <c r="I55" s="44"/>
      <c r="J55" s="45"/>
      <c r="K55" s="371"/>
      <c r="L55" s="370"/>
      <c r="M55" s="370"/>
      <c r="N55" s="370"/>
      <c r="O55" s="370"/>
      <c r="P55" s="370"/>
    </row>
    <row r="56" spans="1:16" ht="14.25">
      <c r="A56" s="18"/>
      <c r="B56" s="43"/>
      <c r="C56" s="44"/>
      <c r="D56" s="44"/>
      <c r="E56" s="44"/>
      <c r="F56" s="44"/>
      <c r="G56" s="44"/>
      <c r="H56" s="44"/>
      <c r="I56" s="44"/>
      <c r="J56" s="45"/>
      <c r="K56" s="371"/>
      <c r="L56" s="370"/>
      <c r="M56" s="370"/>
      <c r="N56" s="370"/>
      <c r="O56" s="370"/>
      <c r="P56" s="370"/>
    </row>
    <row r="57" spans="1:16" ht="14.25">
      <c r="A57" s="18"/>
      <c r="B57" s="43"/>
      <c r="C57" s="44"/>
      <c r="D57" s="44"/>
      <c r="E57" s="44"/>
      <c r="F57" s="44"/>
      <c r="G57" s="44"/>
      <c r="H57" s="44"/>
      <c r="I57" s="44"/>
      <c r="J57" s="45"/>
      <c r="K57" s="371"/>
      <c r="L57" s="370"/>
      <c r="M57" s="370"/>
      <c r="N57" s="370"/>
      <c r="O57" s="370"/>
      <c r="P57" s="370"/>
    </row>
    <row r="58" spans="1:16" ht="14.25">
      <c r="A58" s="18"/>
      <c r="B58" s="43"/>
      <c r="C58" s="44"/>
      <c r="D58" s="44"/>
      <c r="E58" s="44"/>
      <c r="F58" s="44"/>
      <c r="G58" s="44"/>
      <c r="H58" s="44"/>
      <c r="I58" s="44"/>
      <c r="J58" s="45"/>
      <c r="K58" s="371"/>
      <c r="L58" s="370"/>
      <c r="M58" s="370"/>
      <c r="N58" s="370"/>
      <c r="O58" s="370"/>
      <c r="P58" s="370"/>
    </row>
    <row r="59" spans="1:16" ht="14.25">
      <c r="A59" s="18"/>
      <c r="B59" s="43"/>
      <c r="C59" s="44"/>
      <c r="D59" s="44"/>
      <c r="E59" s="44"/>
      <c r="F59" s="44"/>
      <c r="G59" s="44"/>
      <c r="H59" s="44"/>
      <c r="I59" s="44"/>
      <c r="J59" s="45"/>
      <c r="K59" s="371"/>
      <c r="L59" s="370"/>
      <c r="M59" s="370"/>
      <c r="N59" s="370"/>
      <c r="O59" s="370"/>
      <c r="P59" s="370"/>
    </row>
    <row r="60" spans="1:16" ht="14.25">
      <c r="A60" s="18"/>
      <c r="B60" s="43"/>
      <c r="C60" s="44"/>
      <c r="D60" s="44"/>
      <c r="E60" s="44"/>
      <c r="F60" s="44"/>
      <c r="G60" s="44"/>
      <c r="H60" s="44"/>
      <c r="I60" s="44"/>
      <c r="J60" s="45"/>
      <c r="K60" s="371"/>
      <c r="L60" s="370"/>
      <c r="M60" s="370"/>
      <c r="N60" s="370"/>
      <c r="O60" s="370"/>
      <c r="P60" s="370"/>
    </row>
    <row r="61" spans="1:16" ht="14.25">
      <c r="A61" s="18"/>
      <c r="B61" s="43"/>
      <c r="C61" s="44"/>
      <c r="D61" s="44"/>
      <c r="E61" s="44"/>
      <c r="F61" s="44"/>
      <c r="G61" s="44"/>
      <c r="H61" s="44"/>
      <c r="I61" s="44"/>
      <c r="J61" s="45"/>
      <c r="K61" s="371"/>
      <c r="L61" s="370"/>
      <c r="M61" s="370"/>
      <c r="N61" s="370"/>
      <c r="O61" s="370"/>
      <c r="P61" s="370"/>
    </row>
    <row r="62" spans="1:16" ht="14.25">
      <c r="A62" s="18"/>
      <c r="B62" s="43"/>
      <c r="C62" s="44"/>
      <c r="D62" s="44"/>
      <c r="E62" s="44"/>
      <c r="F62" s="44"/>
      <c r="G62" s="44"/>
      <c r="H62" s="44"/>
      <c r="I62" s="44"/>
      <c r="J62" s="45"/>
      <c r="K62" s="371"/>
      <c r="L62" s="370"/>
      <c r="M62" s="370"/>
      <c r="N62" s="370"/>
      <c r="O62" s="370"/>
      <c r="P62" s="370"/>
    </row>
    <row r="63" spans="1:16" ht="14.25">
      <c r="A63" s="18"/>
      <c r="B63" s="43"/>
      <c r="C63" s="44"/>
      <c r="D63" s="44"/>
      <c r="E63" s="44"/>
      <c r="F63" s="44"/>
      <c r="G63" s="44"/>
      <c r="H63" s="44"/>
      <c r="I63" s="44"/>
      <c r="J63" s="45"/>
      <c r="K63" s="371"/>
      <c r="L63" s="370"/>
      <c r="M63" s="370"/>
      <c r="N63" s="370"/>
      <c r="O63" s="370"/>
      <c r="P63" s="370"/>
    </row>
    <row r="64" spans="1:16" ht="14.25">
      <c r="A64" s="18"/>
      <c r="B64" s="43"/>
      <c r="C64" s="44"/>
      <c r="D64" s="44"/>
      <c r="E64" s="44"/>
      <c r="F64" s="44"/>
      <c r="G64" s="44"/>
      <c r="H64" s="44"/>
      <c r="I64" s="44"/>
      <c r="J64" s="45"/>
      <c r="K64" s="371"/>
      <c r="L64" s="370"/>
      <c r="M64" s="370"/>
      <c r="N64" s="370"/>
      <c r="O64" s="370"/>
      <c r="P64" s="370"/>
    </row>
    <row r="65" spans="1:16" ht="14.25">
      <c r="A65" s="19"/>
      <c r="B65" s="43"/>
      <c r="C65" s="44"/>
      <c r="D65" s="44"/>
      <c r="E65" s="44"/>
      <c r="F65" s="44"/>
      <c r="G65" s="44"/>
      <c r="H65" s="44"/>
      <c r="I65" s="44"/>
      <c r="J65" s="45"/>
      <c r="K65" s="371"/>
      <c r="L65" s="370"/>
      <c r="M65" s="370"/>
      <c r="N65" s="370"/>
      <c r="O65" s="370"/>
      <c r="P65" s="370"/>
    </row>
    <row r="66" spans="1:16" ht="14.25">
      <c r="A66" s="19"/>
      <c r="B66" s="43"/>
      <c r="C66" s="44"/>
      <c r="D66" s="44"/>
      <c r="E66" s="44"/>
      <c r="F66" s="44"/>
      <c r="G66" s="44"/>
      <c r="H66" s="44"/>
      <c r="I66" s="44"/>
      <c r="J66" s="45"/>
      <c r="K66" s="371"/>
      <c r="L66" s="370"/>
      <c r="M66" s="370"/>
      <c r="N66" s="370"/>
      <c r="O66" s="370"/>
      <c r="P66" s="370"/>
    </row>
    <row r="67" spans="1:16" ht="14.25">
      <c r="A67" s="19"/>
      <c r="B67" s="43"/>
      <c r="C67" s="44"/>
      <c r="D67" s="44"/>
      <c r="E67" s="44"/>
      <c r="F67" s="44"/>
      <c r="G67" s="44"/>
      <c r="H67" s="44"/>
      <c r="I67" s="44"/>
      <c r="J67" s="45"/>
      <c r="K67" s="371"/>
      <c r="L67" s="370"/>
      <c r="M67" s="370"/>
      <c r="N67" s="370"/>
      <c r="O67" s="370"/>
      <c r="P67" s="370"/>
    </row>
    <row r="68" spans="1:16" ht="14.25">
      <c r="A68" s="19"/>
      <c r="B68" s="43"/>
      <c r="C68" s="44"/>
      <c r="D68" s="44"/>
      <c r="E68" s="44"/>
      <c r="F68" s="44"/>
      <c r="G68" s="44"/>
      <c r="H68" s="44"/>
      <c r="I68" s="44"/>
      <c r="J68" s="45"/>
      <c r="K68" s="371"/>
      <c r="L68" s="370"/>
      <c r="M68" s="370"/>
      <c r="N68" s="370"/>
      <c r="O68" s="370"/>
      <c r="P68" s="370"/>
    </row>
    <row r="69" spans="1:16" ht="14.25">
      <c r="A69" s="19"/>
      <c r="B69" s="43"/>
      <c r="C69" s="44"/>
      <c r="D69" s="44"/>
      <c r="E69" s="44"/>
      <c r="F69" s="44"/>
      <c r="G69" s="44"/>
      <c r="H69" s="44"/>
      <c r="I69" s="44"/>
      <c r="J69" s="45"/>
      <c r="K69" s="371"/>
      <c r="L69" s="370"/>
      <c r="M69" s="370"/>
      <c r="N69" s="370"/>
      <c r="O69" s="370"/>
      <c r="P69" s="370"/>
    </row>
    <row r="70" spans="1:16" ht="14.25">
      <c r="A70" s="19"/>
      <c r="B70" s="43"/>
      <c r="C70" s="44"/>
      <c r="D70" s="44"/>
      <c r="E70" s="44"/>
      <c r="F70" s="44"/>
      <c r="G70" s="44"/>
      <c r="H70" s="44"/>
      <c r="I70" s="44"/>
      <c r="J70" s="45"/>
      <c r="K70" s="371"/>
      <c r="L70" s="370"/>
      <c r="M70" s="370"/>
      <c r="N70" s="370"/>
      <c r="O70" s="370"/>
      <c r="P70" s="370"/>
    </row>
    <row r="71" spans="1:16" ht="14.25">
      <c r="A71" s="19"/>
      <c r="B71" s="43"/>
      <c r="C71" s="44"/>
      <c r="D71" s="44"/>
      <c r="E71" s="44"/>
      <c r="F71" s="44"/>
      <c r="G71" s="44"/>
      <c r="H71" s="44"/>
      <c r="I71" s="44"/>
      <c r="J71" s="45"/>
      <c r="K71" s="371"/>
      <c r="L71" s="370"/>
      <c r="M71" s="370"/>
      <c r="N71" s="370"/>
      <c r="O71" s="370"/>
      <c r="P71" s="370"/>
    </row>
    <row r="72" spans="1:16" ht="14.25">
      <c r="A72" s="19"/>
      <c r="B72" s="43"/>
      <c r="C72" s="44"/>
      <c r="D72" s="44"/>
      <c r="E72" s="44"/>
      <c r="F72" s="44"/>
      <c r="G72" s="44"/>
      <c r="H72" s="44"/>
      <c r="I72" s="44"/>
      <c r="J72" s="45"/>
      <c r="K72" s="371"/>
      <c r="L72" s="370"/>
      <c r="M72" s="370"/>
      <c r="N72" s="370"/>
      <c r="O72" s="370"/>
      <c r="P72" s="370"/>
    </row>
    <row r="73" spans="1:16" ht="14.25">
      <c r="A73" s="19"/>
      <c r="B73" s="43"/>
      <c r="C73" s="44"/>
      <c r="D73" s="44"/>
      <c r="E73" s="44"/>
      <c r="F73" s="44"/>
      <c r="G73" s="44"/>
      <c r="H73" s="44"/>
      <c r="I73" s="44"/>
      <c r="J73" s="45"/>
      <c r="K73" s="371"/>
      <c r="L73" s="370"/>
      <c r="M73" s="370"/>
      <c r="N73" s="370"/>
      <c r="O73" s="370"/>
      <c r="P73" s="370"/>
    </row>
    <row r="74" spans="1:16" ht="14.25">
      <c r="A74" s="19"/>
      <c r="B74" s="43"/>
      <c r="C74" s="44"/>
      <c r="D74" s="44"/>
      <c r="E74" s="44"/>
      <c r="F74" s="44"/>
      <c r="G74" s="44"/>
      <c r="H74" s="44"/>
      <c r="I74" s="44"/>
      <c r="J74" s="45"/>
      <c r="K74" s="371"/>
      <c r="L74" s="370"/>
      <c r="M74" s="370"/>
      <c r="N74" s="370"/>
      <c r="O74" s="370"/>
      <c r="P74" s="370"/>
    </row>
    <row r="75" spans="1:16" ht="14.25">
      <c r="A75" s="19"/>
      <c r="B75" s="43"/>
      <c r="C75" s="44"/>
      <c r="D75" s="44"/>
      <c r="E75" s="44"/>
      <c r="F75" s="44"/>
      <c r="G75" s="44"/>
      <c r="H75" s="44"/>
      <c r="I75" s="44"/>
      <c r="J75" s="45"/>
      <c r="K75" s="371"/>
      <c r="L75" s="370"/>
      <c r="M75" s="370"/>
      <c r="N75" s="370"/>
      <c r="O75" s="370"/>
      <c r="P75" s="370"/>
    </row>
    <row r="76" spans="1:16" ht="14.25">
      <c r="A76" s="19"/>
      <c r="B76" s="43"/>
      <c r="C76" s="44"/>
      <c r="D76" s="44"/>
      <c r="E76" s="44"/>
      <c r="F76" s="44"/>
      <c r="G76" s="44"/>
      <c r="H76" s="44"/>
      <c r="I76" s="44"/>
      <c r="J76" s="45"/>
      <c r="K76" s="371"/>
      <c r="L76" s="370"/>
      <c r="M76" s="370"/>
      <c r="N76" s="370"/>
      <c r="O76" s="370"/>
      <c r="P76" s="370"/>
    </row>
    <row r="77" spans="1:16" ht="14.25">
      <c r="A77" s="2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4.25">
      <c r="A78" s="2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4.25">
      <c r="A79" s="2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</sheetData>
  <sheetProtection/>
  <mergeCells count="12">
    <mergeCell ref="B26:H26"/>
    <mergeCell ref="K24:P76"/>
    <mergeCell ref="K2:P22"/>
    <mergeCell ref="B45:J46"/>
    <mergeCell ref="K1:P1"/>
    <mergeCell ref="K23:P23"/>
    <mergeCell ref="B44:J44"/>
    <mergeCell ref="B2:H2"/>
    <mergeCell ref="B3:H3"/>
    <mergeCell ref="B4:H4"/>
    <mergeCell ref="B24:H24"/>
    <mergeCell ref="B25:H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25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.57421875" style="0" customWidth="1"/>
    <col min="2" max="2" width="14.8515625" style="0" bestFit="1" customWidth="1"/>
    <col min="3" max="4" width="10.421875" style="0" customWidth="1"/>
    <col min="5" max="5" width="12.00390625" style="0" customWidth="1"/>
    <col min="6" max="6" width="11.140625" style="0" customWidth="1"/>
  </cols>
  <sheetData>
    <row r="1" spans="1:21" ht="16.5">
      <c r="A1" s="46"/>
      <c r="B1" s="46"/>
      <c r="C1" s="46"/>
      <c r="D1" s="47"/>
      <c r="E1" s="47"/>
      <c r="F1" s="47"/>
      <c r="G1" s="47"/>
      <c r="H1" s="47"/>
      <c r="I1" s="47"/>
      <c r="J1" s="47"/>
      <c r="K1" s="48"/>
      <c r="L1" s="49"/>
      <c r="M1" s="49"/>
      <c r="N1" s="49"/>
      <c r="O1" s="50"/>
      <c r="P1" s="387" t="s">
        <v>96</v>
      </c>
      <c r="Q1" s="388"/>
      <c r="R1" s="388"/>
      <c r="S1" s="388"/>
      <c r="T1" s="388"/>
      <c r="U1" s="388"/>
    </row>
    <row r="2" spans="1:21" ht="16.5">
      <c r="A2" s="46"/>
      <c r="B2" s="397" t="s">
        <v>123</v>
      </c>
      <c r="C2" s="398"/>
      <c r="D2" s="398"/>
      <c r="E2" s="398"/>
      <c r="F2" s="398"/>
      <c r="G2" s="398"/>
      <c r="H2" s="398"/>
      <c r="I2" s="398"/>
      <c r="J2" s="399"/>
      <c r="K2" s="399"/>
      <c r="L2" s="399"/>
      <c r="M2" s="399"/>
      <c r="N2" s="399"/>
      <c r="O2" s="46"/>
      <c r="P2" s="395" t="s">
        <v>113</v>
      </c>
      <c r="Q2" s="396"/>
      <c r="R2" s="396"/>
      <c r="S2" s="396"/>
      <c r="T2" s="396"/>
      <c r="U2" s="396"/>
    </row>
    <row r="3" spans="1:21" ht="16.5">
      <c r="A3" s="46"/>
      <c r="B3" s="400" t="s">
        <v>16</v>
      </c>
      <c r="C3" s="401"/>
      <c r="D3" s="401"/>
      <c r="E3" s="401"/>
      <c r="F3" s="401"/>
      <c r="G3" s="401"/>
      <c r="H3" s="401"/>
      <c r="I3" s="401"/>
      <c r="J3" s="388"/>
      <c r="K3" s="388"/>
      <c r="L3" s="388"/>
      <c r="M3" s="388"/>
      <c r="N3" s="388"/>
      <c r="O3" s="46"/>
      <c r="P3" s="390"/>
      <c r="Q3" s="396"/>
      <c r="R3" s="396"/>
      <c r="S3" s="396"/>
      <c r="T3" s="396"/>
      <c r="U3" s="396"/>
    </row>
    <row r="4" spans="1:21" ht="15" thickBot="1">
      <c r="A4" s="46"/>
      <c r="B4" s="402" t="s">
        <v>121</v>
      </c>
      <c r="C4" s="403"/>
      <c r="D4" s="403"/>
      <c r="E4" s="403"/>
      <c r="F4" s="403"/>
      <c r="G4" s="403"/>
      <c r="H4" s="403"/>
      <c r="I4" s="403"/>
      <c r="J4" s="404"/>
      <c r="K4" s="404"/>
      <c r="L4" s="404"/>
      <c r="M4" s="404"/>
      <c r="N4" s="404"/>
      <c r="O4" s="46"/>
      <c r="P4" s="390"/>
      <c r="Q4" s="396"/>
      <c r="R4" s="396"/>
      <c r="S4" s="396"/>
      <c r="T4" s="396"/>
      <c r="U4" s="396"/>
    </row>
    <row r="5" spans="1:21" ht="14.25">
      <c r="A5" s="46"/>
      <c r="B5" s="52"/>
      <c r="C5" s="52"/>
      <c r="D5" s="52" t="s">
        <v>119</v>
      </c>
      <c r="E5" s="52" t="s">
        <v>120</v>
      </c>
      <c r="F5" s="52" t="s">
        <v>104</v>
      </c>
      <c r="G5" s="52" t="s">
        <v>91</v>
      </c>
      <c r="H5" s="53" t="s">
        <v>117</v>
      </c>
      <c r="I5" s="52" t="s">
        <v>92</v>
      </c>
      <c r="J5" s="52" t="s">
        <v>93</v>
      </c>
      <c r="K5" s="52" t="s">
        <v>94</v>
      </c>
      <c r="L5" s="52" t="s">
        <v>95</v>
      </c>
      <c r="M5" s="54" t="s">
        <v>105</v>
      </c>
      <c r="N5" s="54" t="s">
        <v>118</v>
      </c>
      <c r="O5" s="46"/>
      <c r="P5" s="390"/>
      <c r="Q5" s="396"/>
      <c r="R5" s="396"/>
      <c r="S5" s="396"/>
      <c r="T5" s="396"/>
      <c r="U5" s="396"/>
    </row>
    <row r="6" spans="1:21" ht="14.25">
      <c r="A6" s="46"/>
      <c r="B6" s="55"/>
      <c r="C6" s="55"/>
      <c r="D6" s="55"/>
      <c r="E6" s="55"/>
      <c r="F6" s="55"/>
      <c r="G6" s="55"/>
      <c r="H6" s="56"/>
      <c r="I6" s="55"/>
      <c r="J6" s="55"/>
      <c r="K6" s="55"/>
      <c r="L6" s="55"/>
      <c r="M6" s="55"/>
      <c r="N6" s="55"/>
      <c r="O6" s="46"/>
      <c r="P6" s="390"/>
      <c r="Q6" s="396"/>
      <c r="R6" s="396"/>
      <c r="S6" s="396"/>
      <c r="T6" s="396"/>
      <c r="U6" s="396"/>
    </row>
    <row r="7" spans="1:21" ht="14.25">
      <c r="A7" s="46"/>
      <c r="B7" s="57" t="s">
        <v>18</v>
      </c>
      <c r="C7" s="57"/>
      <c r="D7" s="58"/>
      <c r="E7" s="58"/>
      <c r="F7" s="58"/>
      <c r="G7" s="58"/>
      <c r="H7" s="59"/>
      <c r="I7" s="58"/>
      <c r="J7" s="58"/>
      <c r="K7" s="58"/>
      <c r="L7" s="58"/>
      <c r="M7" s="58"/>
      <c r="N7" s="58"/>
      <c r="O7" s="60"/>
      <c r="P7" s="390"/>
      <c r="Q7" s="396"/>
      <c r="R7" s="396"/>
      <c r="S7" s="396"/>
      <c r="T7" s="396"/>
      <c r="U7" s="396"/>
    </row>
    <row r="8" spans="1:21" ht="14.25">
      <c r="A8" s="46"/>
      <c r="B8" s="61" t="s">
        <v>19</v>
      </c>
      <c r="C8" s="62"/>
      <c r="D8" s="63"/>
      <c r="E8" s="63"/>
      <c r="F8" s="63"/>
      <c r="G8" s="63"/>
      <c r="H8" s="64"/>
      <c r="I8" s="63"/>
      <c r="J8" s="63"/>
      <c r="K8" s="63"/>
      <c r="L8" s="63"/>
      <c r="M8" s="63"/>
      <c r="N8" s="63"/>
      <c r="O8" s="60"/>
      <c r="P8" s="390"/>
      <c r="Q8" s="396"/>
      <c r="R8" s="396"/>
      <c r="S8" s="396"/>
      <c r="T8" s="396"/>
      <c r="U8" s="396"/>
    </row>
    <row r="9" spans="1:21" ht="14.25">
      <c r="A9" s="46"/>
      <c r="B9" s="57" t="s">
        <v>20</v>
      </c>
      <c r="C9" s="65"/>
      <c r="D9" s="66"/>
      <c r="E9" s="66"/>
      <c r="F9" s="66"/>
      <c r="G9" s="66"/>
      <c r="H9" s="67"/>
      <c r="I9" s="66"/>
      <c r="J9" s="66"/>
      <c r="K9" s="66"/>
      <c r="L9" s="66"/>
      <c r="M9" s="66"/>
      <c r="N9" s="68">
        <v>0</v>
      </c>
      <c r="O9" s="60"/>
      <c r="P9" s="390"/>
      <c r="Q9" s="396"/>
      <c r="R9" s="396"/>
      <c r="S9" s="396"/>
      <c r="T9" s="396"/>
      <c r="U9" s="396"/>
    </row>
    <row r="10" spans="1:21" ht="14.25">
      <c r="A10" s="46"/>
      <c r="B10" s="61"/>
      <c r="C10" s="62"/>
      <c r="D10" s="69"/>
      <c r="E10" s="69"/>
      <c r="F10" s="69"/>
      <c r="G10" s="69"/>
      <c r="H10" s="70"/>
      <c r="I10" s="71"/>
      <c r="J10" s="71"/>
      <c r="K10" s="71"/>
      <c r="L10" s="71"/>
      <c r="M10" s="71"/>
      <c r="N10" s="72"/>
      <c r="O10" s="60"/>
      <c r="P10" s="390"/>
      <c r="Q10" s="396"/>
      <c r="R10" s="396"/>
      <c r="S10" s="396"/>
      <c r="T10" s="396"/>
      <c r="U10" s="396"/>
    </row>
    <row r="11" spans="1:21" ht="15" thickBot="1">
      <c r="A11" s="46"/>
      <c r="B11" s="61"/>
      <c r="C11" s="62"/>
      <c r="D11" s="73" t="s">
        <v>122</v>
      </c>
      <c r="E11" s="73" t="s">
        <v>122</v>
      </c>
      <c r="F11" s="73" t="s">
        <v>122</v>
      </c>
      <c r="G11" s="73" t="s">
        <v>122</v>
      </c>
      <c r="H11" s="73" t="s">
        <v>122</v>
      </c>
      <c r="I11" s="73" t="s">
        <v>122</v>
      </c>
      <c r="J11" s="73" t="s">
        <v>122</v>
      </c>
      <c r="K11" s="73" t="s">
        <v>122</v>
      </c>
      <c r="L11" s="73" t="s">
        <v>122</v>
      </c>
      <c r="M11" s="73" t="s">
        <v>122</v>
      </c>
      <c r="N11" s="73" t="s">
        <v>122</v>
      </c>
      <c r="O11" s="60"/>
      <c r="P11" s="390"/>
      <c r="Q11" s="396"/>
      <c r="R11" s="396"/>
      <c r="S11" s="396"/>
      <c r="T11" s="396"/>
      <c r="U11" s="396"/>
    </row>
    <row r="12" spans="1:21" ht="14.25">
      <c r="A12" s="46"/>
      <c r="B12" s="61"/>
      <c r="C12" s="62"/>
      <c r="D12" s="74"/>
      <c r="E12" s="74"/>
      <c r="F12" s="74"/>
      <c r="G12" s="74"/>
      <c r="H12" s="75"/>
      <c r="I12" s="74"/>
      <c r="J12" s="74"/>
      <c r="K12" s="74"/>
      <c r="L12" s="74"/>
      <c r="M12" s="74"/>
      <c r="N12" s="74"/>
      <c r="O12" s="60"/>
      <c r="P12" s="390"/>
      <c r="Q12" s="396"/>
      <c r="R12" s="396"/>
      <c r="S12" s="396"/>
      <c r="T12" s="396"/>
      <c r="U12" s="396"/>
    </row>
    <row r="13" spans="1:21" ht="14.25">
      <c r="A13" s="46"/>
      <c r="B13" s="57" t="s">
        <v>2</v>
      </c>
      <c r="C13" s="65"/>
      <c r="D13" s="76"/>
      <c r="E13" s="76">
        <v>0</v>
      </c>
      <c r="F13" s="76">
        <v>0</v>
      </c>
      <c r="G13" s="76">
        <v>0</v>
      </c>
      <c r="H13" s="77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8"/>
      <c r="O13" s="60"/>
      <c r="P13" s="390"/>
      <c r="Q13" s="396"/>
      <c r="R13" s="396"/>
      <c r="S13" s="396"/>
      <c r="T13" s="396"/>
      <c r="U13" s="396"/>
    </row>
    <row r="14" spans="1:21" ht="14.25">
      <c r="A14" s="46"/>
      <c r="B14" s="61" t="s">
        <v>1</v>
      </c>
      <c r="C14" s="79"/>
      <c r="D14" s="80">
        <v>0</v>
      </c>
      <c r="E14" s="80">
        <v>0</v>
      </c>
      <c r="F14" s="80">
        <v>0</v>
      </c>
      <c r="G14" s="80">
        <v>0</v>
      </c>
      <c r="H14" s="81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 t="e">
        <v>#VALUE!</v>
      </c>
      <c r="O14" s="60"/>
      <c r="P14" s="390"/>
      <c r="Q14" s="396"/>
      <c r="R14" s="396"/>
      <c r="S14" s="396"/>
      <c r="T14" s="396"/>
      <c r="U14" s="396"/>
    </row>
    <row r="15" spans="1:21" ht="14.25">
      <c r="A15" s="46"/>
      <c r="B15" s="57" t="s">
        <v>3</v>
      </c>
      <c r="C15" s="82"/>
      <c r="D15" s="78" t="e">
        <v>#DIV/0!</v>
      </c>
      <c r="E15" s="78" t="e">
        <v>#DIV/0!</v>
      </c>
      <c r="F15" s="78" t="e">
        <v>#DIV/0!</v>
      </c>
      <c r="G15" s="78" t="e">
        <v>#DIV/0!</v>
      </c>
      <c r="H15" s="83" t="e">
        <v>#DIV/0!</v>
      </c>
      <c r="I15" s="78" t="e">
        <v>#DIV/0!</v>
      </c>
      <c r="J15" s="78" t="e">
        <v>#DIV/0!</v>
      </c>
      <c r="K15" s="78" t="e">
        <v>#DIV/0!</v>
      </c>
      <c r="L15" s="78" t="e">
        <v>#DIV/0!</v>
      </c>
      <c r="M15" s="78" t="e">
        <v>#DIV/0!</v>
      </c>
      <c r="N15" s="78" t="e">
        <v>#DIV/0!</v>
      </c>
      <c r="O15" s="60"/>
      <c r="P15" s="390"/>
      <c r="Q15" s="396"/>
      <c r="R15" s="396"/>
      <c r="S15" s="396"/>
      <c r="T15" s="396"/>
      <c r="U15" s="396"/>
    </row>
    <row r="16" spans="1:21" ht="14.25">
      <c r="A16" s="46"/>
      <c r="B16" s="61" t="s">
        <v>14</v>
      </c>
      <c r="C16" s="79"/>
      <c r="D16" s="80"/>
      <c r="E16" s="80" t="e">
        <v>#DIV/0!</v>
      </c>
      <c r="F16" s="80" t="e">
        <v>#DIV/0!</v>
      </c>
      <c r="G16" s="80" t="e">
        <v>#DIV/0!</v>
      </c>
      <c r="H16" s="81" t="e">
        <v>#DIV/0!</v>
      </c>
      <c r="I16" s="80" t="e">
        <v>#DIV/0!</v>
      </c>
      <c r="J16" s="80" t="e">
        <v>#DIV/0!</v>
      </c>
      <c r="K16" s="80" t="e">
        <v>#DIV/0!</v>
      </c>
      <c r="L16" s="80" t="e">
        <v>#DIV/0!</v>
      </c>
      <c r="M16" s="80" t="e">
        <v>#DIV/0!</v>
      </c>
      <c r="N16" s="80" t="e">
        <v>#VALUE!</v>
      </c>
      <c r="O16" s="60"/>
      <c r="P16" s="390"/>
      <c r="Q16" s="396"/>
      <c r="R16" s="396"/>
      <c r="S16" s="396"/>
      <c r="T16" s="396"/>
      <c r="U16" s="396"/>
    </row>
    <row r="17" spans="1:21" ht="14.25">
      <c r="A17" s="84"/>
      <c r="B17" s="57" t="s">
        <v>15</v>
      </c>
      <c r="C17" s="82"/>
      <c r="D17" s="85"/>
      <c r="E17" s="78" t="e">
        <v>#DIV/0!</v>
      </c>
      <c r="F17" s="78" t="e">
        <v>#DIV/0!</v>
      </c>
      <c r="G17" s="78" t="e">
        <v>#DIV/0!</v>
      </c>
      <c r="H17" s="83" t="e">
        <v>#DIV/0!</v>
      </c>
      <c r="I17" s="78" t="e">
        <v>#DIV/0!</v>
      </c>
      <c r="J17" s="78" t="e">
        <v>#DIV/0!</v>
      </c>
      <c r="K17" s="78" t="e">
        <v>#DIV/0!</v>
      </c>
      <c r="L17" s="78" t="e">
        <v>#DIV/0!</v>
      </c>
      <c r="M17" s="78" t="e">
        <v>#DIV/0!</v>
      </c>
      <c r="N17" s="78" t="e">
        <v>#VALUE!</v>
      </c>
      <c r="O17" s="60"/>
      <c r="P17" s="390"/>
      <c r="Q17" s="396"/>
      <c r="R17" s="396"/>
      <c r="S17" s="396"/>
      <c r="T17" s="396"/>
      <c r="U17" s="396"/>
    </row>
    <row r="18" spans="1:21" ht="14.25">
      <c r="A18" s="84"/>
      <c r="B18" s="61" t="s">
        <v>85</v>
      </c>
      <c r="C18" s="79"/>
      <c r="D18" s="86"/>
      <c r="E18" s="87" t="e">
        <v>#DIV/0!</v>
      </c>
      <c r="F18" s="87" t="e">
        <v>#DIV/0!</v>
      </c>
      <c r="G18" s="87" t="e">
        <v>#DIV/0!</v>
      </c>
      <c r="H18" s="88" t="e">
        <v>#DIV/0!</v>
      </c>
      <c r="I18" s="87" t="e">
        <v>#DIV/0!</v>
      </c>
      <c r="J18" s="89" t="e">
        <v>#DIV/0!</v>
      </c>
      <c r="K18" s="89" t="e">
        <v>#DIV/0!</v>
      </c>
      <c r="L18" s="89" t="e">
        <v>#DIV/0!</v>
      </c>
      <c r="M18" s="89" t="e">
        <v>#DIV/0!</v>
      </c>
      <c r="N18" s="89" t="e">
        <v>#DIV/0!</v>
      </c>
      <c r="O18" s="60"/>
      <c r="P18" s="390"/>
      <c r="Q18" s="396"/>
      <c r="R18" s="396"/>
      <c r="S18" s="396"/>
      <c r="T18" s="396"/>
      <c r="U18" s="396"/>
    </row>
    <row r="19" spans="1:21" ht="15" thickBot="1">
      <c r="A19" s="84"/>
      <c r="B19" s="90"/>
      <c r="C19" s="90"/>
      <c r="D19" s="91"/>
      <c r="E19" s="92"/>
      <c r="F19" s="91" t="s">
        <v>17</v>
      </c>
      <c r="G19" s="92"/>
      <c r="H19" s="91"/>
      <c r="I19" s="91"/>
      <c r="J19" s="91"/>
      <c r="K19" s="91"/>
      <c r="L19" s="91"/>
      <c r="M19" s="91"/>
      <c r="N19" s="91"/>
      <c r="O19" s="60"/>
      <c r="P19" s="390"/>
      <c r="Q19" s="396"/>
      <c r="R19" s="396"/>
      <c r="S19" s="396"/>
      <c r="T19" s="396"/>
      <c r="U19" s="396"/>
    </row>
    <row r="20" spans="1:21" ht="14.25">
      <c r="A20" s="84"/>
      <c r="B20" s="93" t="s">
        <v>13</v>
      </c>
      <c r="C20" s="94" t="s">
        <v>114</v>
      </c>
      <c r="D20" s="86"/>
      <c r="E20" s="86"/>
      <c r="F20" s="86"/>
      <c r="G20" s="86"/>
      <c r="H20" s="86"/>
      <c r="I20" s="86"/>
      <c r="J20" s="86" t="s">
        <v>17</v>
      </c>
      <c r="K20" s="94" t="s">
        <v>17</v>
      </c>
      <c r="L20" s="86" t="s">
        <v>17</v>
      </c>
      <c r="M20" s="86"/>
      <c r="N20" s="86"/>
      <c r="O20" s="60"/>
      <c r="P20" s="390"/>
      <c r="Q20" s="396"/>
      <c r="R20" s="396"/>
      <c r="S20" s="396"/>
      <c r="T20" s="396"/>
      <c r="U20" s="396"/>
    </row>
    <row r="21" spans="1:21" ht="15" thickBot="1">
      <c r="A21" s="84"/>
      <c r="B21" s="95" t="s">
        <v>90</v>
      </c>
      <c r="C21" s="96" t="s">
        <v>115</v>
      </c>
      <c r="D21" s="97"/>
      <c r="E21" s="97"/>
      <c r="F21" s="97"/>
      <c r="G21" s="97"/>
      <c r="H21" s="98"/>
      <c r="I21" s="98"/>
      <c r="J21" s="98"/>
      <c r="K21" s="98"/>
      <c r="L21" s="98"/>
      <c r="M21" s="98"/>
      <c r="N21" s="98"/>
      <c r="O21" s="46"/>
      <c r="P21" s="390"/>
      <c r="Q21" s="396"/>
      <c r="R21" s="396"/>
      <c r="S21" s="396"/>
      <c r="T21" s="396"/>
      <c r="U21" s="396"/>
    </row>
    <row r="22" spans="1:21" ht="14.25">
      <c r="A22" s="84"/>
      <c r="B22" s="46"/>
      <c r="C22" s="46"/>
      <c r="D22" s="4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46"/>
      <c r="P22" s="390"/>
      <c r="Q22" s="396"/>
      <c r="R22" s="396"/>
      <c r="S22" s="396"/>
      <c r="T22" s="396"/>
      <c r="U22" s="396"/>
    </row>
    <row r="23" spans="1:21" ht="14.25">
      <c r="A23" s="84"/>
      <c r="B23" s="46"/>
      <c r="C23" s="46"/>
      <c r="D23" s="4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46"/>
      <c r="P23" s="390"/>
      <c r="Q23" s="396"/>
      <c r="R23" s="396"/>
      <c r="S23" s="396"/>
      <c r="T23" s="396"/>
      <c r="U23" s="396"/>
    </row>
    <row r="24" spans="1:21" ht="14.25">
      <c r="A24" s="84"/>
      <c r="B24" s="60"/>
      <c r="C24" s="46"/>
      <c r="D24" s="47"/>
      <c r="E24" s="47"/>
      <c r="F24" s="86"/>
      <c r="G24" s="86"/>
      <c r="H24" s="86"/>
      <c r="I24" s="86"/>
      <c r="J24" s="86"/>
      <c r="K24" s="86"/>
      <c r="L24" s="86"/>
      <c r="M24" s="86"/>
      <c r="N24" s="86"/>
      <c r="O24" s="46"/>
      <c r="P24" s="390"/>
      <c r="Q24" s="396"/>
      <c r="R24" s="396"/>
      <c r="S24" s="396"/>
      <c r="T24" s="396"/>
      <c r="U24" s="396"/>
    </row>
    <row r="25" spans="1:21" ht="16.5">
      <c r="A25" s="84"/>
      <c r="B25" s="387" t="s">
        <v>97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9"/>
      <c r="P25" s="387" t="s">
        <v>101</v>
      </c>
      <c r="Q25" s="388"/>
      <c r="R25" s="388"/>
      <c r="S25" s="388"/>
      <c r="T25" s="388"/>
      <c r="U25" s="388"/>
    </row>
    <row r="26" spans="1:21" ht="14.25">
      <c r="A26" s="84"/>
      <c r="B26" s="390" t="s">
        <v>109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2"/>
      <c r="P26" s="393" t="s">
        <v>110</v>
      </c>
      <c r="Q26" s="388"/>
      <c r="R26" s="388"/>
      <c r="S26" s="388"/>
      <c r="T26" s="388"/>
      <c r="U26" s="388"/>
    </row>
    <row r="27" spans="1:21" ht="14.25">
      <c r="A27" s="84"/>
      <c r="B27" s="390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2"/>
      <c r="P27" s="394"/>
      <c r="Q27" s="388"/>
      <c r="R27" s="388"/>
      <c r="S27" s="388"/>
      <c r="T27" s="388"/>
      <c r="U27" s="388"/>
    </row>
    <row r="28" spans="1:21" ht="14.25">
      <c r="A28" s="84"/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394"/>
      <c r="Q28" s="388"/>
      <c r="R28" s="388"/>
      <c r="S28" s="388"/>
      <c r="T28" s="388"/>
      <c r="U28" s="388"/>
    </row>
    <row r="29" spans="1:21" ht="14.25">
      <c r="A29" s="84"/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394"/>
      <c r="Q29" s="388"/>
      <c r="R29" s="388"/>
      <c r="S29" s="388"/>
      <c r="T29" s="388"/>
      <c r="U29" s="388"/>
    </row>
    <row r="30" spans="1:21" ht="14.25">
      <c r="A30" s="84"/>
      <c r="B30" s="100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394"/>
      <c r="Q30" s="388"/>
      <c r="R30" s="388"/>
      <c r="S30" s="388"/>
      <c r="T30" s="388"/>
      <c r="U30" s="388"/>
    </row>
    <row r="31" spans="1:21" ht="14.25">
      <c r="A31" s="84"/>
      <c r="B31" s="100"/>
      <c r="C31" s="104"/>
      <c r="D31" s="105"/>
      <c r="E31" s="105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394"/>
      <c r="Q31" s="388"/>
      <c r="R31" s="388"/>
      <c r="S31" s="388"/>
      <c r="T31" s="388"/>
      <c r="U31" s="388"/>
    </row>
    <row r="32" spans="1:21" ht="14.25">
      <c r="A32" s="84"/>
      <c r="B32" s="100"/>
      <c r="C32" s="104"/>
      <c r="D32" s="105"/>
      <c r="E32" s="105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394"/>
      <c r="Q32" s="388"/>
      <c r="R32" s="388"/>
      <c r="S32" s="388"/>
      <c r="T32" s="388"/>
      <c r="U32" s="388"/>
    </row>
    <row r="33" spans="1:21" ht="14.25">
      <c r="A33" s="84"/>
      <c r="B33" s="100"/>
      <c r="C33" s="104"/>
      <c r="D33" s="106"/>
      <c r="E33" s="105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94"/>
      <c r="Q33" s="388"/>
      <c r="R33" s="388"/>
      <c r="S33" s="388"/>
      <c r="T33" s="388"/>
      <c r="U33" s="388"/>
    </row>
    <row r="34" spans="1:21" ht="14.25">
      <c r="A34" s="84"/>
      <c r="B34" s="100"/>
      <c r="C34" s="107"/>
      <c r="D34" s="106"/>
      <c r="E34" s="105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394"/>
      <c r="Q34" s="388"/>
      <c r="R34" s="388"/>
      <c r="S34" s="388"/>
      <c r="T34" s="388"/>
      <c r="U34" s="388"/>
    </row>
    <row r="35" spans="1:21" ht="14.25">
      <c r="A35" s="84"/>
      <c r="B35" s="100"/>
      <c r="C35" s="107"/>
      <c r="D35" s="106"/>
      <c r="E35" s="105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394"/>
      <c r="Q35" s="388"/>
      <c r="R35" s="388"/>
      <c r="S35" s="388"/>
      <c r="T35" s="388"/>
      <c r="U35" s="388"/>
    </row>
    <row r="36" spans="1:21" ht="14.25">
      <c r="A36" s="84"/>
      <c r="B36" s="100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394"/>
      <c r="Q36" s="388"/>
      <c r="R36" s="388"/>
      <c r="S36" s="388"/>
      <c r="T36" s="388"/>
      <c r="U36" s="388"/>
    </row>
    <row r="37" spans="1:21" ht="14.25">
      <c r="A37" s="84"/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394"/>
      <c r="Q37" s="388"/>
      <c r="R37" s="388"/>
      <c r="S37" s="388"/>
      <c r="T37" s="388"/>
      <c r="U37" s="388"/>
    </row>
    <row r="38" spans="1:21" ht="14.25">
      <c r="A38" s="84"/>
      <c r="B38" s="100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P38" s="394"/>
      <c r="Q38" s="388"/>
      <c r="R38" s="388"/>
      <c r="S38" s="388"/>
      <c r="T38" s="388"/>
      <c r="U38" s="388"/>
    </row>
    <row r="39" spans="1:21" ht="14.25">
      <c r="A39" s="84"/>
      <c r="B39" s="100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394"/>
      <c r="Q39" s="388"/>
      <c r="R39" s="388"/>
      <c r="S39" s="388"/>
      <c r="T39" s="388"/>
      <c r="U39" s="388"/>
    </row>
    <row r="40" spans="1:21" ht="14.25">
      <c r="A40" s="84"/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394"/>
      <c r="Q40" s="388"/>
      <c r="R40" s="388"/>
      <c r="S40" s="388"/>
      <c r="T40" s="388"/>
      <c r="U40" s="388"/>
    </row>
    <row r="41" spans="1:21" ht="14.25">
      <c r="A41" s="84"/>
      <c r="B41" s="100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P41" s="394"/>
      <c r="Q41" s="388"/>
      <c r="R41" s="388"/>
      <c r="S41" s="388"/>
      <c r="T41" s="388"/>
      <c r="U41" s="388"/>
    </row>
    <row r="42" spans="1:21" ht="14.25">
      <c r="A42" s="84"/>
      <c r="B42" s="100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394"/>
      <c r="Q42" s="388"/>
      <c r="R42" s="388"/>
      <c r="S42" s="388"/>
      <c r="T42" s="388"/>
      <c r="U42" s="388"/>
    </row>
    <row r="43" spans="1:21" ht="14.25">
      <c r="A43" s="84"/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394"/>
      <c r="Q43" s="388"/>
      <c r="R43" s="388"/>
      <c r="S43" s="388"/>
      <c r="T43" s="388"/>
      <c r="U43" s="388"/>
    </row>
    <row r="44" spans="1:21" ht="14.25">
      <c r="A44" s="84"/>
      <c r="B44" s="100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394"/>
      <c r="Q44" s="388"/>
      <c r="R44" s="388"/>
      <c r="S44" s="388"/>
      <c r="T44" s="388"/>
      <c r="U44" s="388"/>
    </row>
    <row r="45" spans="1:21" ht="14.25">
      <c r="A45" s="84"/>
      <c r="B45" s="100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394"/>
      <c r="Q45" s="388"/>
      <c r="R45" s="388"/>
      <c r="S45" s="388"/>
      <c r="T45" s="388"/>
      <c r="U45" s="388"/>
    </row>
    <row r="46" spans="1:21" ht="14.25">
      <c r="A46" s="84"/>
      <c r="B46" s="100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394"/>
      <c r="Q46" s="388"/>
      <c r="R46" s="388"/>
      <c r="S46" s="388"/>
      <c r="T46" s="388"/>
      <c r="U46" s="388"/>
    </row>
    <row r="47" spans="1:21" ht="14.25">
      <c r="A47" s="84"/>
      <c r="B47" s="100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394"/>
      <c r="Q47" s="388"/>
      <c r="R47" s="388"/>
      <c r="S47" s="388"/>
      <c r="T47" s="388"/>
      <c r="U47" s="388"/>
    </row>
    <row r="48" spans="1:21" ht="14.25">
      <c r="A48" s="84"/>
      <c r="B48" s="100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394"/>
      <c r="Q48" s="388"/>
      <c r="R48" s="388"/>
      <c r="S48" s="388"/>
      <c r="T48" s="388"/>
      <c r="U48" s="388"/>
    </row>
    <row r="49" spans="1:21" ht="14.25">
      <c r="A49" s="46"/>
      <c r="B49" s="100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394"/>
      <c r="Q49" s="388"/>
      <c r="R49" s="388"/>
      <c r="S49" s="388"/>
      <c r="T49" s="388"/>
      <c r="U49" s="388"/>
    </row>
    <row r="50" spans="1:21" ht="14.25">
      <c r="A50" s="46"/>
      <c r="B50" s="100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394"/>
      <c r="Q50" s="388"/>
      <c r="R50" s="388"/>
      <c r="S50" s="388"/>
      <c r="T50" s="388"/>
      <c r="U50" s="388"/>
    </row>
    <row r="51" spans="1:21" ht="14.25">
      <c r="A51" s="46"/>
      <c r="B51" s="100"/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394"/>
      <c r="Q51" s="388"/>
      <c r="R51" s="388"/>
      <c r="S51" s="388"/>
      <c r="T51" s="388"/>
      <c r="U51" s="388"/>
    </row>
    <row r="52" spans="1:21" ht="14.25">
      <c r="A52" s="46"/>
      <c r="B52" s="100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394"/>
      <c r="Q52" s="388"/>
      <c r="R52" s="388"/>
      <c r="S52" s="388"/>
      <c r="T52" s="388"/>
      <c r="U52" s="388"/>
    </row>
    <row r="53" spans="1:21" ht="14.25">
      <c r="A53" s="46"/>
      <c r="B53" s="100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  <c r="P53" s="394"/>
      <c r="Q53" s="388"/>
      <c r="R53" s="388"/>
      <c r="S53" s="388"/>
      <c r="T53" s="388"/>
      <c r="U53" s="388"/>
    </row>
    <row r="54" spans="1:21" ht="14.25">
      <c r="A54" s="108"/>
      <c r="B54" s="100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  <c r="P54" s="394"/>
      <c r="Q54" s="388"/>
      <c r="R54" s="388"/>
      <c r="S54" s="388"/>
      <c r="T54" s="388"/>
      <c r="U54" s="388"/>
    </row>
    <row r="55" spans="1:21" ht="14.25">
      <c r="A55" s="108"/>
      <c r="B55" s="100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394"/>
      <c r="Q55" s="388"/>
      <c r="R55" s="388"/>
      <c r="S55" s="388"/>
      <c r="T55" s="388"/>
      <c r="U55" s="388"/>
    </row>
    <row r="56" spans="1:21" ht="14.25">
      <c r="A56" s="46"/>
      <c r="B56" s="100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394"/>
      <c r="Q56" s="388"/>
      <c r="R56" s="388"/>
      <c r="S56" s="388"/>
      <c r="T56" s="388"/>
      <c r="U56" s="388"/>
    </row>
    <row r="57" spans="1:21" ht="14.25">
      <c r="A57" s="46"/>
      <c r="B57" s="100"/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  <c r="P57" s="394"/>
      <c r="Q57" s="388"/>
      <c r="R57" s="388"/>
      <c r="S57" s="388"/>
      <c r="T57" s="388"/>
      <c r="U57" s="388"/>
    </row>
    <row r="58" spans="1:21" ht="14.25">
      <c r="A58" s="46"/>
      <c r="B58" s="100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394"/>
      <c r="Q58" s="388"/>
      <c r="R58" s="388"/>
      <c r="S58" s="388"/>
      <c r="T58" s="388"/>
      <c r="U58" s="388"/>
    </row>
    <row r="59" spans="1:21" ht="14.25">
      <c r="A59" s="46"/>
      <c r="B59" s="100"/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  <c r="P59" s="394"/>
      <c r="Q59" s="388"/>
      <c r="R59" s="388"/>
      <c r="S59" s="388"/>
      <c r="T59" s="388"/>
      <c r="U59" s="388"/>
    </row>
    <row r="60" spans="1:21" ht="14.25">
      <c r="A60" s="46"/>
      <c r="B60" s="100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3"/>
      <c r="P60" s="394"/>
      <c r="Q60" s="388"/>
      <c r="R60" s="388"/>
      <c r="S60" s="388"/>
      <c r="T60" s="388"/>
      <c r="U60" s="388"/>
    </row>
    <row r="61" spans="1:21" ht="14.25">
      <c r="A61" s="46"/>
      <c r="B61" s="100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394"/>
      <c r="Q61" s="388"/>
      <c r="R61" s="388"/>
      <c r="S61" s="388"/>
      <c r="T61" s="388"/>
      <c r="U61" s="388"/>
    </row>
    <row r="62" spans="1:21" ht="14.25">
      <c r="A62" s="46"/>
      <c r="B62" s="100"/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  <c r="P62" s="394"/>
      <c r="Q62" s="388"/>
      <c r="R62" s="388"/>
      <c r="S62" s="388"/>
      <c r="T62" s="388"/>
      <c r="U62" s="388"/>
    </row>
    <row r="63" spans="1:21" ht="14.25">
      <c r="A63" s="46"/>
      <c r="B63" s="100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394"/>
      <c r="Q63" s="388"/>
      <c r="R63" s="388"/>
      <c r="S63" s="388"/>
      <c r="T63" s="388"/>
      <c r="U63" s="388"/>
    </row>
    <row r="64" spans="1:21" ht="14.25">
      <c r="A64" s="46"/>
      <c r="B64" s="100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394"/>
      <c r="Q64" s="388"/>
      <c r="R64" s="388"/>
      <c r="S64" s="388"/>
      <c r="T64" s="388"/>
      <c r="U64" s="388"/>
    </row>
    <row r="65" spans="1:21" ht="14.25">
      <c r="A65" s="84"/>
      <c r="B65" s="100"/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394"/>
      <c r="Q65" s="388"/>
      <c r="R65" s="388"/>
      <c r="S65" s="388"/>
      <c r="T65" s="388"/>
      <c r="U65" s="388"/>
    </row>
    <row r="66" spans="1:21" ht="14.25">
      <c r="A66" s="84"/>
      <c r="B66" s="100"/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  <c r="P66" s="394"/>
      <c r="Q66" s="388"/>
      <c r="R66" s="388"/>
      <c r="S66" s="388"/>
      <c r="T66" s="388"/>
      <c r="U66" s="388"/>
    </row>
    <row r="67" spans="1:21" ht="14.25">
      <c r="A67" s="84"/>
      <c r="B67" s="100"/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394"/>
      <c r="Q67" s="388"/>
      <c r="R67" s="388"/>
      <c r="S67" s="388"/>
      <c r="T67" s="388"/>
      <c r="U67" s="388"/>
    </row>
    <row r="68" spans="1:21" ht="14.25">
      <c r="A68" s="84"/>
      <c r="B68" s="100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3"/>
      <c r="P68" s="394"/>
      <c r="Q68" s="388"/>
      <c r="R68" s="388"/>
      <c r="S68" s="388"/>
      <c r="T68" s="388"/>
      <c r="U68" s="388"/>
    </row>
    <row r="69" spans="1:21" ht="14.25">
      <c r="A69" s="84"/>
      <c r="B69" s="100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394"/>
      <c r="Q69" s="388"/>
      <c r="R69" s="388"/>
      <c r="S69" s="388"/>
      <c r="T69" s="388"/>
      <c r="U69" s="388"/>
    </row>
    <row r="70" spans="1:21" ht="14.25">
      <c r="A70" s="84"/>
      <c r="B70" s="100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394"/>
      <c r="Q70" s="388"/>
      <c r="R70" s="388"/>
      <c r="S70" s="388"/>
      <c r="T70" s="388"/>
      <c r="U70" s="388"/>
    </row>
    <row r="71" spans="1:21" ht="14.25">
      <c r="A71" s="84"/>
      <c r="B71" s="100"/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3"/>
      <c r="P71" s="394"/>
      <c r="Q71" s="388"/>
      <c r="R71" s="388"/>
      <c r="S71" s="388"/>
      <c r="T71" s="388"/>
      <c r="U71" s="388"/>
    </row>
    <row r="72" spans="1:21" ht="14.25">
      <c r="A72" s="84"/>
      <c r="B72" s="100"/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1"/>
      <c r="P72" s="388"/>
      <c r="Q72" s="388"/>
      <c r="R72" s="388"/>
      <c r="S72" s="388"/>
      <c r="T72" s="388"/>
      <c r="U72" s="388"/>
    </row>
    <row r="73" spans="1:21" ht="14.25">
      <c r="A73" s="84"/>
      <c r="B73" s="100"/>
      <c r="C73" s="8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84"/>
      <c r="P73" s="394"/>
      <c r="Q73" s="388"/>
      <c r="R73" s="388"/>
      <c r="S73" s="388"/>
      <c r="T73" s="388"/>
      <c r="U73" s="388"/>
    </row>
    <row r="74" spans="1:21" ht="14.25">
      <c r="A74" s="84"/>
      <c r="B74" s="100"/>
      <c r="C74" s="84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84"/>
      <c r="P74" s="394"/>
      <c r="Q74" s="388"/>
      <c r="R74" s="388"/>
      <c r="S74" s="388"/>
      <c r="T74" s="388"/>
      <c r="U74" s="388"/>
    </row>
    <row r="75" spans="1:21" ht="14.25">
      <c r="A75" s="84"/>
      <c r="B75" s="100"/>
      <c r="C75" s="84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84"/>
      <c r="P75" s="394"/>
      <c r="Q75" s="388"/>
      <c r="R75" s="388"/>
      <c r="S75" s="388"/>
      <c r="T75" s="388"/>
      <c r="U75" s="388"/>
    </row>
    <row r="76" spans="1:21" ht="14.25">
      <c r="A76" s="84"/>
      <c r="B76" s="100"/>
      <c r="C76" s="8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84"/>
      <c r="P76" s="394"/>
      <c r="Q76" s="388"/>
      <c r="R76" s="388"/>
      <c r="S76" s="388"/>
      <c r="T76" s="388"/>
      <c r="U76" s="388"/>
    </row>
    <row r="77" spans="1:21" ht="14.25">
      <c r="A77" s="84"/>
      <c r="B77" s="100"/>
      <c r="C77" s="84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84"/>
      <c r="P77" s="394"/>
      <c r="Q77" s="388"/>
      <c r="R77" s="388"/>
      <c r="S77" s="388"/>
      <c r="T77" s="388"/>
      <c r="U77" s="388"/>
    </row>
    <row r="78" spans="1:21" ht="14.25">
      <c r="A78" s="84"/>
      <c r="B78" s="84"/>
      <c r="C78" s="84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84"/>
      <c r="P78" s="394"/>
      <c r="Q78" s="388"/>
      <c r="R78" s="388"/>
      <c r="S78" s="388"/>
      <c r="T78" s="388"/>
      <c r="U78" s="388"/>
    </row>
    <row r="79" spans="1:21" ht="14.25">
      <c r="A79" s="84"/>
      <c r="B79" s="84"/>
      <c r="C79" s="84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84"/>
      <c r="P79" s="99"/>
      <c r="Q79" s="51"/>
      <c r="R79" s="51"/>
      <c r="S79" s="51"/>
      <c r="T79" s="51"/>
      <c r="U79" s="51"/>
    </row>
    <row r="80" spans="1:21" ht="14.25">
      <c r="A80" s="84"/>
      <c r="B80" s="84"/>
      <c r="C80" s="84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84"/>
      <c r="P80" s="99"/>
      <c r="Q80" s="51"/>
      <c r="R80" s="51"/>
      <c r="S80" s="51"/>
      <c r="T80" s="51"/>
      <c r="U80" s="51"/>
    </row>
    <row r="81" spans="1:21" ht="14.25">
      <c r="A81" s="46"/>
      <c r="B81" s="84"/>
      <c r="C81" s="84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84"/>
      <c r="P81" s="99"/>
      <c r="Q81" s="51"/>
      <c r="R81" s="51"/>
      <c r="S81" s="51"/>
      <c r="T81" s="51"/>
      <c r="U81" s="51"/>
    </row>
    <row r="82" spans="1:21" ht="14.25">
      <c r="A82" s="46"/>
      <c r="B82" s="84"/>
      <c r="C82" s="84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84"/>
      <c r="P82" s="99"/>
      <c r="Q82" s="51"/>
      <c r="R82" s="51"/>
      <c r="S82" s="51"/>
      <c r="T82" s="51"/>
      <c r="U82" s="51"/>
    </row>
    <row r="83" spans="1:21" ht="14.25">
      <c r="A83" s="46"/>
      <c r="B83" s="84"/>
      <c r="C83" s="84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84"/>
      <c r="P83" s="99"/>
      <c r="Q83" s="51"/>
      <c r="R83" s="51"/>
      <c r="S83" s="51"/>
      <c r="T83" s="51"/>
      <c r="U83" s="51"/>
    </row>
    <row r="84" spans="1:21" ht="14.25">
      <c r="A84" s="46"/>
      <c r="B84" s="84"/>
      <c r="C84" s="84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84"/>
      <c r="P84" s="99"/>
      <c r="Q84" s="51"/>
      <c r="R84" s="51"/>
      <c r="S84" s="51"/>
      <c r="T84" s="51"/>
      <c r="U84" s="51"/>
    </row>
    <row r="85" spans="1:21" ht="14.25">
      <c r="A85" s="46"/>
      <c r="B85" s="84"/>
      <c r="C85" s="84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84"/>
      <c r="P85" s="99"/>
      <c r="Q85" s="51"/>
      <c r="R85" s="51"/>
      <c r="S85" s="51"/>
      <c r="T85" s="51"/>
      <c r="U85" s="51"/>
    </row>
    <row r="86" spans="1:21" ht="14.25">
      <c r="A86" s="46"/>
      <c r="B86" s="84"/>
      <c r="C86" s="84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84"/>
      <c r="P86" s="99"/>
      <c r="Q86" s="51"/>
      <c r="R86" s="51"/>
      <c r="S86" s="51"/>
      <c r="T86" s="51"/>
      <c r="U86" s="51"/>
    </row>
    <row r="87" spans="1:21" ht="14.25">
      <c r="A87" s="46"/>
      <c r="B87" s="84"/>
      <c r="C87" s="84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84"/>
      <c r="P87" s="99"/>
      <c r="Q87" s="51"/>
      <c r="R87" s="51"/>
      <c r="S87" s="51"/>
      <c r="T87" s="51"/>
      <c r="U87" s="51"/>
    </row>
    <row r="88" spans="1:21" ht="14.25">
      <c r="A88" s="46"/>
      <c r="B88" s="84"/>
      <c r="C88" s="84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84"/>
      <c r="P88" s="99"/>
      <c r="Q88" s="51"/>
      <c r="R88" s="51"/>
      <c r="S88" s="51"/>
      <c r="T88" s="51"/>
      <c r="U88" s="51"/>
    </row>
    <row r="89" spans="1:21" ht="14.25">
      <c r="A89" s="46"/>
      <c r="B89" s="84"/>
      <c r="C89" s="84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84"/>
      <c r="P89" s="99"/>
      <c r="Q89" s="51"/>
      <c r="R89" s="51"/>
      <c r="S89" s="51"/>
      <c r="T89" s="51"/>
      <c r="U89" s="51"/>
    </row>
    <row r="90" spans="1:21" ht="14.25">
      <c r="A90" s="46"/>
      <c r="B90" s="84"/>
      <c r="C90" s="84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84"/>
      <c r="P90" s="99"/>
      <c r="Q90" s="51"/>
      <c r="R90" s="51"/>
      <c r="S90" s="51"/>
      <c r="T90" s="51"/>
      <c r="U90" s="51"/>
    </row>
    <row r="91" spans="1:21" ht="14.25">
      <c r="A91" s="46"/>
      <c r="B91" s="84"/>
      <c r="C91" s="84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84"/>
      <c r="P91" s="99"/>
      <c r="Q91" s="51"/>
      <c r="R91" s="51"/>
      <c r="S91" s="51"/>
      <c r="T91" s="51"/>
      <c r="U91" s="51"/>
    </row>
    <row r="92" spans="1:21" ht="14.25">
      <c r="A92" s="46"/>
      <c r="B92" s="84"/>
      <c r="C92" s="84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84"/>
      <c r="P92" s="99"/>
      <c r="Q92" s="51"/>
      <c r="R92" s="51"/>
      <c r="S92" s="51"/>
      <c r="T92" s="51"/>
      <c r="U92" s="51"/>
    </row>
    <row r="93" spans="1:21" ht="14.25">
      <c r="A93" s="108"/>
      <c r="B93" s="84"/>
      <c r="C93" s="84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84"/>
      <c r="P93" s="99"/>
      <c r="Q93" s="51"/>
      <c r="R93" s="51"/>
      <c r="S93" s="51"/>
      <c r="T93" s="51"/>
      <c r="U93" s="51"/>
    </row>
    <row r="94" spans="1:21" ht="14.25">
      <c r="A94" s="108"/>
      <c r="B94" s="84"/>
      <c r="C94" s="84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84"/>
      <c r="P94" s="99"/>
      <c r="Q94" s="51"/>
      <c r="R94" s="51"/>
      <c r="S94" s="51"/>
      <c r="T94" s="51"/>
      <c r="U94" s="51"/>
    </row>
    <row r="95" spans="1:21" ht="14.25">
      <c r="A95" s="108"/>
      <c r="B95" s="84"/>
      <c r="C95" s="84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84"/>
      <c r="P95" s="99"/>
      <c r="Q95" s="51"/>
      <c r="R95" s="51"/>
      <c r="S95" s="51"/>
      <c r="T95" s="51"/>
      <c r="U95" s="51"/>
    </row>
    <row r="96" spans="1:21" ht="14.25">
      <c r="A96" s="46"/>
      <c r="B96" s="84"/>
      <c r="C96" s="84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84"/>
      <c r="P96" s="99"/>
      <c r="Q96" s="51"/>
      <c r="R96" s="51"/>
      <c r="S96" s="51"/>
      <c r="T96" s="51"/>
      <c r="U96" s="51"/>
    </row>
    <row r="97" spans="1:21" ht="14.2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99"/>
      <c r="Q97" s="51"/>
      <c r="R97" s="51"/>
      <c r="S97" s="51"/>
      <c r="T97" s="51"/>
      <c r="U97" s="51"/>
    </row>
    <row r="98" spans="1:21" ht="14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99"/>
      <c r="Q98" s="51"/>
      <c r="R98" s="51"/>
      <c r="S98" s="51"/>
      <c r="T98" s="51"/>
      <c r="U98" s="51"/>
    </row>
    <row r="99" spans="1:21" ht="14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99"/>
      <c r="Q99" s="51"/>
      <c r="R99" s="51"/>
      <c r="S99" s="51"/>
      <c r="T99" s="51"/>
      <c r="U99" s="51"/>
    </row>
    <row r="100" spans="1:21" ht="14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99"/>
      <c r="Q100" s="51"/>
      <c r="R100" s="51"/>
      <c r="S100" s="51"/>
      <c r="T100" s="51"/>
      <c r="U100" s="51"/>
    </row>
    <row r="101" spans="1:21" ht="14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99"/>
      <c r="Q101" s="51"/>
      <c r="R101" s="51"/>
      <c r="S101" s="51"/>
      <c r="T101" s="51"/>
      <c r="U101" s="51"/>
    </row>
    <row r="102" spans="1:21" ht="14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99"/>
      <c r="Q102" s="51"/>
      <c r="R102" s="51"/>
      <c r="S102" s="51"/>
      <c r="T102" s="51"/>
      <c r="U102" s="51"/>
    </row>
    <row r="103" spans="1:21" ht="14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99"/>
      <c r="Q103" s="51"/>
      <c r="R103" s="51"/>
      <c r="S103" s="51"/>
      <c r="T103" s="51"/>
      <c r="U103" s="51"/>
    </row>
    <row r="104" spans="1:21" ht="14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99"/>
      <c r="Q104" s="51"/>
      <c r="R104" s="51"/>
      <c r="S104" s="51"/>
      <c r="T104" s="51"/>
      <c r="U104" s="51"/>
    </row>
    <row r="105" spans="1:21" ht="14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99"/>
      <c r="Q105" s="51"/>
      <c r="R105" s="51"/>
      <c r="S105" s="51"/>
      <c r="T105" s="51"/>
      <c r="U105" s="51"/>
    </row>
    <row r="106" spans="1:21" ht="14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99"/>
      <c r="Q106" s="51"/>
      <c r="R106" s="51"/>
      <c r="S106" s="51"/>
      <c r="T106" s="51"/>
      <c r="U106" s="51"/>
    </row>
    <row r="107" spans="1:21" ht="14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99"/>
      <c r="Q107" s="51"/>
      <c r="R107" s="51"/>
      <c r="S107" s="51"/>
      <c r="T107" s="51"/>
      <c r="U107" s="51"/>
    </row>
    <row r="108" spans="1:21" ht="14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99"/>
      <c r="Q108" s="51"/>
      <c r="R108" s="51"/>
      <c r="S108" s="51"/>
      <c r="T108" s="51"/>
      <c r="U108" s="51"/>
    </row>
    <row r="109" spans="1:21" ht="14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99"/>
      <c r="Q109" s="51"/>
      <c r="R109" s="51"/>
      <c r="S109" s="51"/>
      <c r="T109" s="51"/>
      <c r="U109" s="51"/>
    </row>
    <row r="110" spans="1:21" ht="14.2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99"/>
      <c r="Q110" s="51"/>
      <c r="R110" s="51"/>
      <c r="S110" s="51"/>
      <c r="T110" s="51"/>
      <c r="U110" s="51"/>
    </row>
    <row r="111" spans="1:21" ht="14.2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99"/>
      <c r="Q111" s="51"/>
      <c r="R111" s="51"/>
      <c r="S111" s="51"/>
      <c r="T111" s="51"/>
      <c r="U111" s="51"/>
    </row>
    <row r="112" spans="1:21" ht="14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99"/>
      <c r="Q112" s="51"/>
      <c r="R112" s="51"/>
      <c r="S112" s="51"/>
      <c r="T112" s="51"/>
      <c r="U112" s="51"/>
    </row>
    <row r="113" spans="1:21" ht="14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99"/>
      <c r="Q113" s="51"/>
      <c r="R113" s="51"/>
      <c r="S113" s="51"/>
      <c r="T113" s="51"/>
      <c r="U113" s="51"/>
    </row>
    <row r="114" spans="1:21" ht="14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99"/>
      <c r="Q114" s="51"/>
      <c r="R114" s="51"/>
      <c r="S114" s="51"/>
      <c r="T114" s="51"/>
      <c r="U114" s="51"/>
    </row>
    <row r="115" spans="1:21" ht="14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99"/>
      <c r="Q115" s="51"/>
      <c r="R115" s="51"/>
      <c r="S115" s="51"/>
      <c r="T115" s="51"/>
      <c r="U115" s="51"/>
    </row>
    <row r="116" spans="1:21" ht="14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99"/>
      <c r="Q116" s="51"/>
      <c r="R116" s="51"/>
      <c r="S116" s="51"/>
      <c r="T116" s="51"/>
      <c r="U116" s="51"/>
    </row>
    <row r="117" spans="1:21" ht="14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99"/>
      <c r="Q117" s="51"/>
      <c r="R117" s="51"/>
      <c r="S117" s="51"/>
      <c r="T117" s="51"/>
      <c r="U117" s="51"/>
    </row>
    <row r="118" spans="1:21" ht="14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99"/>
      <c r="Q118" s="51"/>
      <c r="R118" s="51"/>
      <c r="S118" s="51"/>
      <c r="T118" s="51"/>
      <c r="U118" s="51"/>
    </row>
    <row r="119" spans="1:21" ht="14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99"/>
      <c r="Q119" s="51"/>
      <c r="R119" s="51"/>
      <c r="S119" s="51"/>
      <c r="T119" s="51"/>
      <c r="U119" s="51"/>
    </row>
    <row r="120" spans="1:21" ht="14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99"/>
      <c r="Q120" s="51"/>
      <c r="R120" s="51"/>
      <c r="S120" s="51"/>
      <c r="T120" s="51"/>
      <c r="U120" s="51"/>
    </row>
    <row r="121" spans="1:21" ht="14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99"/>
      <c r="Q121" s="51"/>
      <c r="R121" s="51"/>
      <c r="S121" s="51"/>
      <c r="T121" s="51"/>
      <c r="U121" s="51"/>
    </row>
    <row r="122" spans="1:21" ht="14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99"/>
      <c r="Q122" s="51"/>
      <c r="R122" s="51"/>
      <c r="S122" s="51"/>
      <c r="T122" s="51"/>
      <c r="U122" s="51"/>
    </row>
    <row r="123" spans="1:21" ht="14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99"/>
      <c r="Q123" s="51"/>
      <c r="R123" s="51"/>
      <c r="S123" s="51"/>
      <c r="T123" s="51"/>
      <c r="U123" s="51"/>
    </row>
    <row r="124" spans="1:21" ht="14.2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99"/>
      <c r="Q124" s="51"/>
      <c r="R124" s="51"/>
      <c r="S124" s="51"/>
      <c r="T124" s="51"/>
      <c r="U124" s="51"/>
    </row>
    <row r="125" spans="1:21" ht="14.2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99"/>
      <c r="Q125" s="51"/>
      <c r="R125" s="51"/>
      <c r="S125" s="51"/>
      <c r="T125" s="51"/>
      <c r="U125" s="51"/>
    </row>
    <row r="126" spans="1:21" ht="14.2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99"/>
      <c r="Q126" s="51"/>
      <c r="R126" s="51"/>
      <c r="S126" s="51"/>
      <c r="T126" s="51"/>
      <c r="U126" s="51"/>
    </row>
    <row r="127" spans="1:21" ht="14.2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99"/>
      <c r="Q127" s="51"/>
      <c r="R127" s="51"/>
      <c r="S127" s="51"/>
      <c r="T127" s="51"/>
      <c r="U127" s="51"/>
    </row>
    <row r="128" spans="1:21" ht="14.2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99"/>
      <c r="Q128" s="51"/>
      <c r="R128" s="51"/>
      <c r="S128" s="51"/>
      <c r="T128" s="51"/>
      <c r="U128" s="51"/>
    </row>
    <row r="129" spans="1:21" ht="14.2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99"/>
      <c r="Q129" s="51"/>
      <c r="R129" s="51"/>
      <c r="S129" s="51"/>
      <c r="T129" s="51"/>
      <c r="U129" s="51"/>
    </row>
    <row r="130" spans="1:21" ht="14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99"/>
      <c r="Q130" s="51"/>
      <c r="R130" s="51"/>
      <c r="S130" s="51"/>
      <c r="T130" s="51"/>
      <c r="U130" s="51"/>
    </row>
    <row r="131" spans="1:21" ht="14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99"/>
      <c r="Q131" s="51"/>
      <c r="R131" s="51"/>
      <c r="S131" s="51"/>
      <c r="T131" s="51"/>
      <c r="U131" s="51"/>
    </row>
    <row r="132" spans="1:21" ht="14.2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99"/>
      <c r="Q132" s="51"/>
      <c r="R132" s="51"/>
      <c r="S132" s="51"/>
      <c r="T132" s="51"/>
      <c r="U132" s="51"/>
    </row>
    <row r="133" spans="1:21" ht="14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99"/>
      <c r="Q133" s="51"/>
      <c r="R133" s="51"/>
      <c r="S133" s="51"/>
      <c r="T133" s="51"/>
      <c r="U133" s="51"/>
    </row>
    <row r="134" spans="1:21" ht="14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99"/>
      <c r="Q134" s="51"/>
      <c r="R134" s="51"/>
      <c r="S134" s="51"/>
      <c r="T134" s="51"/>
      <c r="U134" s="51"/>
    </row>
    <row r="135" spans="1:21" ht="14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99"/>
      <c r="Q135" s="51"/>
      <c r="R135" s="51"/>
      <c r="S135" s="51"/>
      <c r="T135" s="51"/>
      <c r="U135" s="51"/>
    </row>
    <row r="136" spans="1:21" ht="14.2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99"/>
      <c r="Q136" s="51"/>
      <c r="R136" s="51"/>
      <c r="S136" s="51"/>
      <c r="T136" s="51"/>
      <c r="U136" s="51"/>
    </row>
    <row r="137" spans="1:21" ht="14.2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99"/>
      <c r="Q137" s="51"/>
      <c r="R137" s="51"/>
      <c r="S137" s="51"/>
      <c r="T137" s="51"/>
      <c r="U137" s="51"/>
    </row>
    <row r="138" spans="1:21" ht="14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99"/>
      <c r="Q138" s="51"/>
      <c r="R138" s="51"/>
      <c r="S138" s="51"/>
      <c r="T138" s="51"/>
      <c r="U138" s="51"/>
    </row>
    <row r="139" spans="1:21" ht="14.2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99"/>
      <c r="Q139" s="51"/>
      <c r="R139" s="51"/>
      <c r="S139" s="51"/>
      <c r="T139" s="51"/>
      <c r="U139" s="51"/>
    </row>
    <row r="140" spans="1:21" ht="14.2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99"/>
      <c r="Q140" s="51"/>
      <c r="R140" s="51"/>
      <c r="S140" s="51"/>
      <c r="T140" s="51"/>
      <c r="U140" s="51"/>
    </row>
    <row r="141" spans="1:21" ht="14.2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99"/>
      <c r="Q141" s="51"/>
      <c r="R141" s="51"/>
      <c r="S141" s="51"/>
      <c r="T141" s="51"/>
      <c r="U141" s="51"/>
    </row>
    <row r="142" spans="1:21" ht="14.2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99"/>
      <c r="Q142" s="51"/>
      <c r="R142" s="51"/>
      <c r="S142" s="51"/>
      <c r="T142" s="51"/>
      <c r="U142" s="51"/>
    </row>
    <row r="143" spans="1:21" ht="14.2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99"/>
      <c r="Q143" s="51"/>
      <c r="R143" s="51"/>
      <c r="S143" s="51"/>
      <c r="T143" s="51"/>
      <c r="U143" s="51"/>
    </row>
    <row r="144" spans="1:21" ht="14.2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99"/>
      <c r="Q144" s="51"/>
      <c r="R144" s="51"/>
      <c r="S144" s="51"/>
      <c r="T144" s="51"/>
      <c r="U144" s="51"/>
    </row>
    <row r="145" spans="1:21" ht="14.2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99"/>
      <c r="Q145" s="51"/>
      <c r="R145" s="51"/>
      <c r="S145" s="51"/>
      <c r="T145" s="51"/>
      <c r="U145" s="51"/>
    </row>
    <row r="146" spans="1:21" ht="14.2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99"/>
      <c r="Q146" s="51"/>
      <c r="R146" s="51"/>
      <c r="S146" s="51"/>
      <c r="T146" s="51"/>
      <c r="U146" s="51"/>
    </row>
    <row r="147" spans="1:21" ht="14.2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99"/>
      <c r="Q147" s="51"/>
      <c r="R147" s="51"/>
      <c r="S147" s="51"/>
      <c r="T147" s="51"/>
      <c r="U147" s="51"/>
    </row>
    <row r="148" spans="1:21" ht="14.2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99"/>
      <c r="Q148" s="51"/>
      <c r="R148" s="51"/>
      <c r="S148" s="51"/>
      <c r="T148" s="51"/>
      <c r="U148" s="51"/>
    </row>
    <row r="149" spans="1:21" ht="14.2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99"/>
      <c r="Q149" s="51"/>
      <c r="R149" s="51"/>
      <c r="S149" s="51"/>
      <c r="T149" s="51"/>
      <c r="U149" s="51"/>
    </row>
    <row r="150" spans="1:21" ht="14.2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99"/>
      <c r="Q150" s="51"/>
      <c r="R150" s="51"/>
      <c r="S150" s="51"/>
      <c r="T150" s="51"/>
      <c r="U150" s="51"/>
    </row>
    <row r="151" spans="1:21" ht="14.2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99"/>
      <c r="Q151" s="51"/>
      <c r="R151" s="51"/>
      <c r="S151" s="51"/>
      <c r="T151" s="51"/>
      <c r="U151" s="51"/>
    </row>
    <row r="152" spans="1:21" ht="14.2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99"/>
      <c r="Q152" s="51"/>
      <c r="R152" s="51"/>
      <c r="S152" s="51"/>
      <c r="T152" s="51"/>
      <c r="U152" s="51"/>
    </row>
    <row r="153" spans="1:21" ht="14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99"/>
      <c r="Q153" s="51"/>
      <c r="R153" s="51"/>
      <c r="S153" s="51"/>
      <c r="T153" s="51"/>
      <c r="U153" s="51"/>
    </row>
    <row r="154" spans="1:21" ht="14.2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99"/>
      <c r="Q154" s="51"/>
      <c r="R154" s="51"/>
      <c r="S154" s="51"/>
      <c r="T154" s="51"/>
      <c r="U154" s="51"/>
    </row>
    <row r="155" spans="1:21" ht="14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99"/>
      <c r="Q155" s="51"/>
      <c r="R155" s="51"/>
      <c r="S155" s="51"/>
      <c r="T155" s="51"/>
      <c r="U155" s="51"/>
    </row>
    <row r="156" spans="1:21" ht="14.2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99"/>
      <c r="Q156" s="51"/>
      <c r="R156" s="51"/>
      <c r="S156" s="51"/>
      <c r="T156" s="51"/>
      <c r="U156" s="51"/>
    </row>
    <row r="157" spans="1:21" ht="14.2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99"/>
      <c r="Q157" s="51"/>
      <c r="R157" s="51"/>
      <c r="S157" s="51"/>
      <c r="T157" s="51"/>
      <c r="U157" s="51"/>
    </row>
    <row r="158" spans="1:21" ht="14.2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99"/>
      <c r="Q158" s="51"/>
      <c r="R158" s="51"/>
      <c r="S158" s="51"/>
      <c r="T158" s="51"/>
      <c r="U158" s="51"/>
    </row>
    <row r="159" spans="1:21" ht="14.2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99"/>
      <c r="Q159" s="51"/>
      <c r="R159" s="51"/>
      <c r="S159" s="51"/>
      <c r="T159" s="51"/>
      <c r="U159" s="51"/>
    </row>
    <row r="160" spans="1:21" ht="14.2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99"/>
      <c r="Q160" s="51"/>
      <c r="R160" s="51"/>
      <c r="S160" s="51"/>
      <c r="T160" s="51"/>
      <c r="U160" s="51"/>
    </row>
    <row r="161" spans="1:21" ht="14.2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99"/>
      <c r="Q161" s="51"/>
      <c r="R161" s="51"/>
      <c r="S161" s="51"/>
      <c r="T161" s="51"/>
      <c r="U161" s="51"/>
    </row>
    <row r="162" spans="1:21" ht="14.2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99"/>
      <c r="Q162" s="51"/>
      <c r="R162" s="51"/>
      <c r="S162" s="51"/>
      <c r="T162" s="51"/>
      <c r="U162" s="51"/>
    </row>
    <row r="163" spans="1:21" ht="14.2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99"/>
      <c r="Q163" s="51"/>
      <c r="R163" s="51"/>
      <c r="S163" s="51"/>
      <c r="T163" s="51"/>
      <c r="U163" s="51"/>
    </row>
    <row r="164" spans="1:21" ht="14.2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99"/>
      <c r="Q164" s="51"/>
      <c r="R164" s="51"/>
      <c r="S164" s="51"/>
      <c r="T164" s="51"/>
      <c r="U164" s="51"/>
    </row>
    <row r="165" spans="1:21" ht="14.2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99"/>
      <c r="Q165" s="51"/>
      <c r="R165" s="51"/>
      <c r="S165" s="51"/>
      <c r="T165" s="51"/>
      <c r="U165" s="51"/>
    </row>
    <row r="166" spans="1:21" ht="14.2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99"/>
      <c r="Q166" s="51"/>
      <c r="R166" s="51"/>
      <c r="S166" s="51"/>
      <c r="T166" s="51"/>
      <c r="U166" s="51"/>
    </row>
    <row r="167" spans="1:21" ht="14.2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99"/>
      <c r="Q167" s="51"/>
      <c r="R167" s="51"/>
      <c r="S167" s="51"/>
      <c r="T167" s="51"/>
      <c r="U167" s="51"/>
    </row>
    <row r="168" spans="1:21" ht="14.2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99"/>
      <c r="Q168" s="51"/>
      <c r="R168" s="51"/>
      <c r="S168" s="51"/>
      <c r="T168" s="51"/>
      <c r="U168" s="51"/>
    </row>
    <row r="169" spans="1:21" ht="14.2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99"/>
      <c r="Q169" s="51"/>
      <c r="R169" s="51"/>
      <c r="S169" s="51"/>
      <c r="T169" s="51"/>
      <c r="U169" s="51"/>
    </row>
    <row r="170" spans="1:21" ht="14.2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99"/>
      <c r="Q170" s="51"/>
      <c r="R170" s="51"/>
      <c r="S170" s="51"/>
      <c r="T170" s="51"/>
      <c r="U170" s="51"/>
    </row>
    <row r="171" spans="1:21" ht="14.2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99"/>
      <c r="Q171" s="51"/>
      <c r="R171" s="51"/>
      <c r="S171" s="51"/>
      <c r="T171" s="51"/>
      <c r="U171" s="51"/>
    </row>
    <row r="172" spans="1:21" ht="14.2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99"/>
      <c r="Q172" s="51"/>
      <c r="R172" s="51"/>
      <c r="S172" s="51"/>
      <c r="T172" s="51"/>
      <c r="U172" s="51"/>
    </row>
    <row r="173" spans="1:21" ht="14.2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99"/>
      <c r="Q173" s="51"/>
      <c r="R173" s="51"/>
      <c r="S173" s="51"/>
      <c r="T173" s="51"/>
      <c r="U173" s="51"/>
    </row>
    <row r="174" spans="1:21" ht="14.2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99"/>
      <c r="Q174" s="51"/>
      <c r="R174" s="51"/>
      <c r="S174" s="51"/>
      <c r="T174" s="51"/>
      <c r="U174" s="51"/>
    </row>
    <row r="175" spans="1:21" ht="14.2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99"/>
      <c r="Q175" s="51"/>
      <c r="R175" s="51"/>
      <c r="S175" s="51"/>
      <c r="T175" s="51"/>
      <c r="U175" s="51"/>
    </row>
    <row r="176" spans="1:21" ht="14.2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99"/>
      <c r="Q176" s="51"/>
      <c r="R176" s="51"/>
      <c r="S176" s="51"/>
      <c r="T176" s="51"/>
      <c r="U176" s="51"/>
    </row>
    <row r="177" spans="1:21" ht="14.2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99"/>
      <c r="Q177" s="51"/>
      <c r="R177" s="51"/>
      <c r="S177" s="51"/>
      <c r="T177" s="51"/>
      <c r="U177" s="51"/>
    </row>
    <row r="178" spans="1:21" ht="14.2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99"/>
      <c r="Q178" s="51"/>
      <c r="R178" s="51"/>
      <c r="S178" s="51"/>
      <c r="T178" s="51"/>
      <c r="U178" s="51"/>
    </row>
    <row r="179" spans="1:21" ht="14.2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99"/>
      <c r="Q179" s="51"/>
      <c r="R179" s="51"/>
      <c r="S179" s="51"/>
      <c r="T179" s="51"/>
      <c r="U179" s="51"/>
    </row>
    <row r="180" spans="1:21" ht="14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99"/>
      <c r="Q180" s="51"/>
      <c r="R180" s="51"/>
      <c r="S180" s="51"/>
      <c r="T180" s="51"/>
      <c r="U180" s="51"/>
    </row>
    <row r="181" spans="1:21" ht="14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99"/>
      <c r="Q181" s="51"/>
      <c r="R181" s="51"/>
      <c r="S181" s="51"/>
      <c r="T181" s="51"/>
      <c r="U181" s="51"/>
    </row>
    <row r="182" spans="1:21" ht="14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99"/>
      <c r="Q182" s="51"/>
      <c r="R182" s="51"/>
      <c r="S182" s="51"/>
      <c r="T182" s="51"/>
      <c r="U182" s="51"/>
    </row>
    <row r="183" spans="1:21" ht="14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99"/>
      <c r="Q183" s="51"/>
      <c r="R183" s="51"/>
      <c r="S183" s="51"/>
      <c r="T183" s="51"/>
      <c r="U183" s="51"/>
    </row>
    <row r="184" spans="1:21" ht="14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99"/>
      <c r="Q184" s="51"/>
      <c r="R184" s="51"/>
      <c r="S184" s="51"/>
      <c r="T184" s="51"/>
      <c r="U184" s="51"/>
    </row>
    <row r="185" spans="1:21" ht="14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99"/>
      <c r="Q185" s="51"/>
      <c r="R185" s="51"/>
      <c r="S185" s="51"/>
      <c r="T185" s="51"/>
      <c r="U185" s="51"/>
    </row>
    <row r="186" spans="1:21" ht="14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99"/>
      <c r="Q186" s="51"/>
      <c r="R186" s="51"/>
      <c r="S186" s="51"/>
      <c r="T186" s="51"/>
      <c r="U186" s="51"/>
    </row>
    <row r="187" spans="1:21" ht="14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99"/>
      <c r="Q187" s="51"/>
      <c r="R187" s="51"/>
      <c r="S187" s="51"/>
      <c r="T187" s="51"/>
      <c r="U187" s="51"/>
    </row>
    <row r="188" spans="1:21" ht="14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99"/>
      <c r="Q188" s="51"/>
      <c r="R188" s="51"/>
      <c r="S188" s="51"/>
      <c r="T188" s="51"/>
      <c r="U188" s="51"/>
    </row>
    <row r="189" spans="1:21" ht="14.2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99"/>
      <c r="Q189" s="51"/>
      <c r="R189" s="51"/>
      <c r="S189" s="51"/>
      <c r="T189" s="51"/>
      <c r="U189" s="51"/>
    </row>
    <row r="190" spans="1:21" ht="14.2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99"/>
      <c r="Q190" s="51"/>
      <c r="R190" s="51"/>
      <c r="S190" s="51"/>
      <c r="T190" s="51"/>
      <c r="U190" s="51"/>
    </row>
    <row r="191" spans="1:21" ht="14.2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99"/>
      <c r="Q191" s="51"/>
      <c r="R191" s="51"/>
      <c r="S191" s="51"/>
      <c r="T191" s="51"/>
      <c r="U191" s="51"/>
    </row>
    <row r="192" spans="1:21" ht="14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99"/>
      <c r="Q192" s="51"/>
      <c r="R192" s="51"/>
      <c r="S192" s="51"/>
      <c r="T192" s="51"/>
      <c r="U192" s="51"/>
    </row>
    <row r="193" spans="1:21" ht="14.2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99"/>
      <c r="Q193" s="51"/>
      <c r="R193" s="51"/>
      <c r="S193" s="51"/>
      <c r="T193" s="51"/>
      <c r="U193" s="51"/>
    </row>
    <row r="194" spans="1:21" ht="14.2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99"/>
      <c r="Q194" s="51"/>
      <c r="R194" s="51"/>
      <c r="S194" s="51"/>
      <c r="T194" s="51"/>
      <c r="U194" s="51"/>
    </row>
    <row r="195" spans="1:21" ht="14.2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99"/>
      <c r="Q195" s="51"/>
      <c r="R195" s="51"/>
      <c r="S195" s="51"/>
      <c r="T195" s="51"/>
      <c r="U195" s="51"/>
    </row>
    <row r="196" spans="1:21" ht="14.2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99"/>
      <c r="Q196" s="51"/>
      <c r="R196" s="51"/>
      <c r="S196" s="51"/>
      <c r="T196" s="51"/>
      <c r="U196" s="51"/>
    </row>
    <row r="197" spans="1:21" ht="14.2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99"/>
      <c r="Q197" s="51"/>
      <c r="R197" s="51"/>
      <c r="S197" s="51"/>
      <c r="T197" s="51"/>
      <c r="U197" s="51"/>
    </row>
    <row r="198" spans="1:21" ht="14.2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99"/>
      <c r="Q198" s="51"/>
      <c r="R198" s="51"/>
      <c r="S198" s="51"/>
      <c r="T198" s="51"/>
      <c r="U198" s="51"/>
    </row>
    <row r="199" spans="1:21" ht="14.2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99"/>
      <c r="Q199" s="51"/>
      <c r="R199" s="51"/>
      <c r="S199" s="51"/>
      <c r="T199" s="51"/>
      <c r="U199" s="51"/>
    </row>
    <row r="200" spans="1:21" ht="14.2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99"/>
      <c r="Q200" s="51"/>
      <c r="R200" s="51"/>
      <c r="S200" s="51"/>
      <c r="T200" s="51"/>
      <c r="U200" s="51"/>
    </row>
    <row r="201" spans="1:21" ht="14.2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99"/>
      <c r="Q201" s="51"/>
      <c r="R201" s="51"/>
      <c r="S201" s="51"/>
      <c r="T201" s="51"/>
      <c r="U201" s="51"/>
    </row>
    <row r="202" spans="1:21" ht="14.2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99"/>
      <c r="Q202" s="51"/>
      <c r="R202" s="51"/>
      <c r="S202" s="51"/>
      <c r="T202" s="51"/>
      <c r="U202" s="51"/>
    </row>
    <row r="203" spans="1:21" ht="14.2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99"/>
      <c r="Q203" s="51"/>
      <c r="R203" s="51"/>
      <c r="S203" s="51"/>
      <c r="T203" s="51"/>
      <c r="U203" s="51"/>
    </row>
    <row r="204" spans="1:21" ht="14.2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99"/>
      <c r="Q204" s="51"/>
      <c r="R204" s="51"/>
      <c r="S204" s="51"/>
      <c r="T204" s="51"/>
      <c r="U204" s="51"/>
    </row>
    <row r="205" spans="1:21" ht="14.2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99"/>
      <c r="Q205" s="51"/>
      <c r="R205" s="51"/>
      <c r="S205" s="51"/>
      <c r="T205" s="51"/>
      <c r="U205" s="51"/>
    </row>
    <row r="206" spans="1:21" ht="14.2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99"/>
      <c r="Q206" s="51"/>
      <c r="R206" s="51"/>
      <c r="S206" s="51"/>
      <c r="T206" s="51"/>
      <c r="U206" s="51"/>
    </row>
    <row r="207" spans="1:21" ht="14.2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99"/>
      <c r="Q207" s="51"/>
      <c r="R207" s="51"/>
      <c r="S207" s="51"/>
      <c r="T207" s="51"/>
      <c r="U207" s="51"/>
    </row>
    <row r="208" spans="1:21" ht="14.2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99"/>
      <c r="Q208" s="51"/>
      <c r="R208" s="51"/>
      <c r="S208" s="51"/>
      <c r="T208" s="51"/>
      <c r="U208" s="51"/>
    </row>
    <row r="209" spans="1:21" ht="14.2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99"/>
      <c r="Q209" s="51"/>
      <c r="R209" s="51"/>
      <c r="S209" s="51"/>
      <c r="T209" s="51"/>
      <c r="U209" s="51"/>
    </row>
    <row r="210" spans="1:21" ht="14.2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99"/>
      <c r="Q210" s="51"/>
      <c r="R210" s="51"/>
      <c r="S210" s="51"/>
      <c r="T210" s="51"/>
      <c r="U210" s="51"/>
    </row>
    <row r="211" spans="1:21" ht="14.2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99"/>
      <c r="Q211" s="51"/>
      <c r="R211" s="51"/>
      <c r="S211" s="51"/>
      <c r="T211" s="51"/>
      <c r="U211" s="51"/>
    </row>
    <row r="212" spans="1:21" ht="14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99"/>
      <c r="Q212" s="51"/>
      <c r="R212" s="51"/>
      <c r="S212" s="51"/>
      <c r="T212" s="51"/>
      <c r="U212" s="51"/>
    </row>
    <row r="213" spans="1:21" ht="14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99"/>
      <c r="Q213" s="51"/>
      <c r="R213" s="51"/>
      <c r="S213" s="51"/>
      <c r="T213" s="51"/>
      <c r="U213" s="51"/>
    </row>
    <row r="214" spans="1:21" ht="14.2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99"/>
      <c r="Q214" s="51"/>
      <c r="R214" s="51"/>
      <c r="S214" s="51"/>
      <c r="T214" s="51"/>
      <c r="U214" s="51"/>
    </row>
    <row r="215" spans="1:21" ht="14.2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99"/>
      <c r="Q215" s="51"/>
      <c r="R215" s="51"/>
      <c r="S215" s="51"/>
      <c r="T215" s="51"/>
      <c r="U215" s="51"/>
    </row>
    <row r="216" spans="1:21" ht="14.2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99"/>
      <c r="Q216" s="51"/>
      <c r="R216" s="51"/>
      <c r="S216" s="51"/>
      <c r="T216" s="51"/>
      <c r="U216" s="51"/>
    </row>
    <row r="217" spans="1:21" ht="14.2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99"/>
      <c r="Q217" s="51"/>
      <c r="R217" s="51"/>
      <c r="S217" s="51"/>
      <c r="T217" s="51"/>
      <c r="U217" s="51"/>
    </row>
    <row r="218" spans="1:21" ht="14.2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99"/>
      <c r="Q218" s="51"/>
      <c r="R218" s="51"/>
      <c r="S218" s="51"/>
      <c r="T218" s="51"/>
      <c r="U218" s="51"/>
    </row>
    <row r="219" spans="1:21" ht="14.2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99"/>
      <c r="Q219" s="51"/>
      <c r="R219" s="51"/>
      <c r="S219" s="51"/>
      <c r="T219" s="51"/>
      <c r="U219" s="51"/>
    </row>
    <row r="220" spans="1:21" ht="14.2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99"/>
      <c r="Q220" s="51"/>
      <c r="R220" s="51"/>
      <c r="S220" s="51"/>
      <c r="T220" s="51"/>
      <c r="U220" s="51"/>
    </row>
    <row r="221" spans="1:21" ht="14.2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99"/>
      <c r="Q221" s="51"/>
      <c r="R221" s="51"/>
      <c r="S221" s="51"/>
      <c r="T221" s="51"/>
      <c r="U221" s="51"/>
    </row>
    <row r="222" spans="1:21" ht="14.2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99"/>
      <c r="Q222" s="51"/>
      <c r="R222" s="51"/>
      <c r="S222" s="51"/>
      <c r="T222" s="51"/>
      <c r="U222" s="51"/>
    </row>
    <row r="223" spans="1:21" ht="14.2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99"/>
      <c r="Q223" s="51"/>
      <c r="R223" s="51"/>
      <c r="S223" s="51"/>
      <c r="T223" s="51"/>
      <c r="U223" s="51"/>
    </row>
    <row r="224" spans="1:21" ht="14.2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99"/>
      <c r="Q224" s="51"/>
      <c r="R224" s="51"/>
      <c r="S224" s="51"/>
      <c r="T224" s="51"/>
      <c r="U224" s="51"/>
    </row>
    <row r="225" spans="1:21" ht="14.2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99"/>
      <c r="Q225" s="51"/>
      <c r="R225" s="51"/>
      <c r="S225" s="51"/>
      <c r="T225" s="51"/>
      <c r="U225" s="51"/>
    </row>
    <row r="226" spans="1:21" ht="14.2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99"/>
      <c r="Q226" s="51"/>
      <c r="R226" s="51"/>
      <c r="S226" s="51"/>
      <c r="T226" s="51"/>
      <c r="U226" s="51"/>
    </row>
    <row r="227" spans="1:21" ht="14.2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99"/>
      <c r="Q227" s="51"/>
      <c r="R227" s="51"/>
      <c r="S227" s="51"/>
      <c r="T227" s="51"/>
      <c r="U227" s="51"/>
    </row>
    <row r="228" spans="1:21" ht="14.2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99"/>
      <c r="Q228" s="51"/>
      <c r="R228" s="51"/>
      <c r="S228" s="51"/>
      <c r="T228" s="51"/>
      <c r="U228" s="51"/>
    </row>
    <row r="229" spans="1:21" ht="14.2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99"/>
      <c r="Q229" s="51"/>
      <c r="R229" s="51"/>
      <c r="S229" s="51"/>
      <c r="T229" s="51"/>
      <c r="U229" s="51"/>
    </row>
    <row r="230" spans="1:21" ht="14.2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99"/>
      <c r="Q230" s="51"/>
      <c r="R230" s="51"/>
      <c r="S230" s="51"/>
      <c r="T230" s="51"/>
      <c r="U230" s="51"/>
    </row>
    <row r="231" spans="1:21" ht="14.2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99"/>
      <c r="Q231" s="51"/>
      <c r="R231" s="51"/>
      <c r="S231" s="51"/>
      <c r="T231" s="51"/>
      <c r="U231" s="51"/>
    </row>
    <row r="232" spans="1:21" ht="14.2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99"/>
      <c r="Q232" s="51"/>
      <c r="R232" s="51"/>
      <c r="S232" s="51"/>
      <c r="T232" s="51"/>
      <c r="U232" s="51"/>
    </row>
    <row r="233" spans="1:21" ht="14.2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99"/>
      <c r="Q233" s="51"/>
      <c r="R233" s="51"/>
      <c r="S233" s="51"/>
      <c r="T233" s="51"/>
      <c r="U233" s="51"/>
    </row>
    <row r="234" spans="1:21" ht="14.2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99"/>
      <c r="Q234" s="51"/>
      <c r="R234" s="51"/>
      <c r="S234" s="51"/>
      <c r="T234" s="51"/>
      <c r="U234" s="51"/>
    </row>
    <row r="235" spans="1:21" ht="14.2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99"/>
      <c r="Q235" s="51"/>
      <c r="R235" s="51"/>
      <c r="S235" s="51"/>
      <c r="T235" s="51"/>
      <c r="U235" s="51"/>
    </row>
    <row r="236" spans="1:21" ht="14.2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99"/>
      <c r="Q236" s="51"/>
      <c r="R236" s="51"/>
      <c r="S236" s="51"/>
      <c r="T236" s="51"/>
      <c r="U236" s="51"/>
    </row>
    <row r="237" spans="1:21" ht="14.2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99"/>
      <c r="Q237" s="51"/>
      <c r="R237" s="51"/>
      <c r="S237" s="51"/>
      <c r="T237" s="51"/>
      <c r="U237" s="51"/>
    </row>
    <row r="238" spans="1:21" ht="14.2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99"/>
      <c r="Q238" s="51"/>
      <c r="R238" s="51"/>
      <c r="S238" s="51"/>
      <c r="T238" s="51"/>
      <c r="U238" s="51"/>
    </row>
    <row r="239" spans="1:21" ht="14.2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99"/>
      <c r="Q239" s="51"/>
      <c r="R239" s="51"/>
      <c r="S239" s="51"/>
      <c r="T239" s="51"/>
      <c r="U239" s="51"/>
    </row>
    <row r="240" spans="1:21" ht="14.2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99"/>
      <c r="Q240" s="51"/>
      <c r="R240" s="51"/>
      <c r="S240" s="51"/>
      <c r="T240" s="51"/>
      <c r="U240" s="51"/>
    </row>
    <row r="241" spans="1:21" ht="14.2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99"/>
      <c r="Q241" s="51"/>
      <c r="R241" s="51"/>
      <c r="S241" s="51"/>
      <c r="T241" s="51"/>
      <c r="U241" s="51"/>
    </row>
    <row r="242" spans="1:21" ht="14.2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99"/>
      <c r="Q242" s="51"/>
      <c r="R242" s="51"/>
      <c r="S242" s="51"/>
      <c r="T242" s="51"/>
      <c r="U242" s="51"/>
    </row>
    <row r="243" spans="1:21" ht="14.2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99"/>
      <c r="Q243" s="51"/>
      <c r="R243" s="51"/>
      <c r="S243" s="51"/>
      <c r="T243" s="51"/>
      <c r="U243" s="51"/>
    </row>
    <row r="244" spans="1:21" ht="14.2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99"/>
      <c r="Q244" s="51"/>
      <c r="R244" s="51"/>
      <c r="S244" s="51"/>
      <c r="T244" s="51"/>
      <c r="U244" s="51"/>
    </row>
    <row r="245" spans="1:21" ht="14.2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99"/>
      <c r="Q245" s="51"/>
      <c r="R245" s="51"/>
      <c r="S245" s="51"/>
      <c r="T245" s="51"/>
      <c r="U245" s="51"/>
    </row>
    <row r="246" spans="1:21" ht="14.2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99"/>
      <c r="Q246" s="51"/>
      <c r="R246" s="51"/>
      <c r="S246" s="51"/>
      <c r="T246" s="51"/>
      <c r="U246" s="51"/>
    </row>
    <row r="247" spans="1:21" ht="14.2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99"/>
      <c r="Q247" s="51"/>
      <c r="R247" s="51"/>
      <c r="S247" s="51"/>
      <c r="T247" s="51"/>
      <c r="U247" s="51"/>
    </row>
    <row r="248" spans="1:21" ht="14.2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99"/>
      <c r="Q248" s="51"/>
      <c r="R248" s="51"/>
      <c r="S248" s="51"/>
      <c r="T248" s="51"/>
      <c r="U248" s="51"/>
    </row>
    <row r="249" spans="1:21" ht="14.2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99"/>
      <c r="Q249" s="51"/>
      <c r="R249" s="51"/>
      <c r="S249" s="51"/>
      <c r="T249" s="51"/>
      <c r="U249" s="51"/>
    </row>
    <row r="250" spans="1:21" ht="14.2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99"/>
      <c r="Q250" s="51"/>
      <c r="R250" s="51"/>
      <c r="S250" s="51"/>
      <c r="T250" s="51"/>
      <c r="U250" s="51"/>
    </row>
    <row r="251" spans="1:21" ht="14.2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99"/>
      <c r="Q251" s="51"/>
      <c r="R251" s="51"/>
      <c r="S251" s="51"/>
      <c r="T251" s="51"/>
      <c r="U251" s="51"/>
    </row>
  </sheetData>
  <sheetProtection/>
  <mergeCells count="9">
    <mergeCell ref="P25:U25"/>
    <mergeCell ref="B25:O25"/>
    <mergeCell ref="B26:O27"/>
    <mergeCell ref="P26:U78"/>
    <mergeCell ref="P1:U1"/>
    <mergeCell ref="P2:U24"/>
    <mergeCell ref="B2:N2"/>
    <mergeCell ref="B3:N3"/>
    <mergeCell ref="B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D53">
      <selection activeCell="F86" sqref="F86"/>
    </sheetView>
  </sheetViews>
  <sheetFormatPr defaultColWidth="9.140625" defaultRowHeight="12.75"/>
  <cols>
    <col min="1" max="1" width="2.7109375" style="0" customWidth="1"/>
    <col min="2" max="2" width="79.00390625" style="0" customWidth="1"/>
    <col min="3" max="3" width="0.71875" style="0" hidden="1" customWidth="1"/>
    <col min="4" max="7" width="13.7109375" style="0" customWidth="1"/>
  </cols>
  <sheetData>
    <row r="1" spans="1:14" ht="15">
      <c r="A1" s="1"/>
      <c r="B1" s="1"/>
      <c r="C1" s="1"/>
      <c r="D1" s="2"/>
      <c r="E1" s="2"/>
      <c r="F1" s="2"/>
      <c r="G1" s="1"/>
      <c r="H1" s="1"/>
      <c r="I1" s="405" t="s">
        <v>96</v>
      </c>
      <c r="J1" s="406"/>
      <c r="K1" s="406"/>
      <c r="L1" s="406"/>
      <c r="M1" s="406"/>
      <c r="N1" s="406"/>
    </row>
    <row r="2" spans="1:14" ht="15">
      <c r="A2" s="1"/>
      <c r="B2" s="414" t="s">
        <v>143</v>
      </c>
      <c r="C2" s="414"/>
      <c r="D2" s="414"/>
      <c r="E2" s="414"/>
      <c r="F2" s="414"/>
      <c r="G2" s="414"/>
      <c r="H2" s="1"/>
      <c r="I2" s="413" t="s">
        <v>107</v>
      </c>
      <c r="J2" s="408"/>
      <c r="K2" s="408"/>
      <c r="L2" s="408"/>
      <c r="M2" s="408"/>
      <c r="N2" s="408"/>
    </row>
    <row r="3" spans="1:14" ht="15">
      <c r="A3" s="1"/>
      <c r="B3" s="415" t="s">
        <v>0</v>
      </c>
      <c r="C3" s="415"/>
      <c r="D3" s="415"/>
      <c r="E3" s="415"/>
      <c r="F3" s="415"/>
      <c r="G3" s="415"/>
      <c r="H3" s="1"/>
      <c r="I3" s="407"/>
      <c r="J3" s="408"/>
      <c r="K3" s="408"/>
      <c r="L3" s="408"/>
      <c r="M3" s="408"/>
      <c r="N3" s="408"/>
    </row>
    <row r="4" spans="1:14" ht="15.75" thickBot="1">
      <c r="A4" s="1"/>
      <c r="B4" s="416" t="s">
        <v>144</v>
      </c>
      <c r="C4" s="416"/>
      <c r="D4" s="416"/>
      <c r="E4" s="416"/>
      <c r="F4" s="416"/>
      <c r="G4" s="416"/>
      <c r="H4" s="1"/>
      <c r="I4" s="407"/>
      <c r="J4" s="408"/>
      <c r="K4" s="408"/>
      <c r="L4" s="408"/>
      <c r="M4" s="408"/>
      <c r="N4" s="408"/>
    </row>
    <row r="5" spans="1:14" ht="15">
      <c r="A5" s="1"/>
      <c r="B5" s="3"/>
      <c r="C5" s="3"/>
      <c r="D5" s="4">
        <f>+E5+1</f>
        <v>2016</v>
      </c>
      <c r="E5" s="4">
        <f>+F5+1</f>
        <v>2015</v>
      </c>
      <c r="F5" s="4">
        <f>+G5+1</f>
        <v>2014</v>
      </c>
      <c r="G5" s="4">
        <v>2013</v>
      </c>
      <c r="H5" s="1"/>
      <c r="I5" s="407"/>
      <c r="J5" s="408"/>
      <c r="K5" s="408"/>
      <c r="L5" s="408"/>
      <c r="M5" s="408"/>
      <c r="N5" s="408"/>
    </row>
    <row r="6" spans="1:14" ht="15.75" thickBot="1">
      <c r="A6" s="1"/>
      <c r="B6" s="3"/>
      <c r="C6" s="3"/>
      <c r="D6" s="281" t="str">
        <f>G6</f>
        <v>£'000</v>
      </c>
      <c r="E6" s="280" t="str">
        <f>+G6</f>
        <v>£'000</v>
      </c>
      <c r="F6" s="249" t="str">
        <f>+G6</f>
        <v>£'000</v>
      </c>
      <c r="G6" s="305" t="s">
        <v>205</v>
      </c>
      <c r="H6" s="1"/>
      <c r="I6" s="407"/>
      <c r="J6" s="408"/>
      <c r="K6" s="408"/>
      <c r="L6" s="408"/>
      <c r="M6" s="408"/>
      <c r="N6" s="408"/>
    </row>
    <row r="7" spans="1:14" ht="15">
      <c r="A7" s="1"/>
      <c r="B7" s="3" t="s">
        <v>154</v>
      </c>
      <c r="C7" s="3"/>
      <c r="D7" s="285">
        <v>7596</v>
      </c>
      <c r="E7" s="285">
        <v>5782</v>
      </c>
      <c r="F7" s="285">
        <v>5990</v>
      </c>
      <c r="G7" s="285">
        <v>6395</v>
      </c>
      <c r="H7" s="1"/>
      <c r="I7" s="407"/>
      <c r="J7" s="408"/>
      <c r="K7" s="408"/>
      <c r="L7" s="408"/>
      <c r="M7" s="408"/>
      <c r="N7" s="408"/>
    </row>
    <row r="8" spans="1:14" ht="14.25">
      <c r="A8" s="1"/>
      <c r="B8" s="251" t="s">
        <v>150</v>
      </c>
      <c r="C8" s="3"/>
      <c r="D8" s="285"/>
      <c r="E8" s="285"/>
      <c r="F8" s="285"/>
      <c r="G8" s="285"/>
      <c r="H8" s="1"/>
      <c r="I8" s="407"/>
      <c r="J8" s="408"/>
      <c r="K8" s="408"/>
      <c r="L8" s="408"/>
      <c r="M8" s="408"/>
      <c r="N8" s="408"/>
    </row>
    <row r="9" spans="1:14" ht="14.25">
      <c r="A9" s="3"/>
      <c r="B9" s="250" t="s">
        <v>146</v>
      </c>
      <c r="C9" s="5"/>
      <c r="D9" s="286">
        <v>0</v>
      </c>
      <c r="E9" s="286">
        <v>0</v>
      </c>
      <c r="F9" s="286">
        <v>0</v>
      </c>
      <c r="G9" s="286">
        <v>0</v>
      </c>
      <c r="H9" s="3"/>
      <c r="I9" s="407"/>
      <c r="J9" s="408"/>
      <c r="K9" s="408"/>
      <c r="L9" s="408"/>
      <c r="M9" s="408"/>
      <c r="N9" s="408"/>
    </row>
    <row r="10" spans="1:14" ht="14.25">
      <c r="A10" s="1"/>
      <c r="B10" s="6" t="s">
        <v>147</v>
      </c>
      <c r="C10" s="6"/>
      <c r="D10" s="7">
        <v>0</v>
      </c>
      <c r="E10" s="7">
        <v>0</v>
      </c>
      <c r="F10" s="7">
        <v>0</v>
      </c>
      <c r="G10" s="7">
        <v>0</v>
      </c>
      <c r="H10" s="1"/>
      <c r="I10" s="407"/>
      <c r="J10" s="408"/>
      <c r="K10" s="408"/>
      <c r="L10" s="408"/>
      <c r="M10" s="408"/>
      <c r="N10" s="408"/>
    </row>
    <row r="11" spans="1:14" ht="14.25">
      <c r="A11" s="1"/>
      <c r="B11" s="8" t="s">
        <v>155</v>
      </c>
      <c r="C11" s="8"/>
      <c r="D11" s="286">
        <v>0</v>
      </c>
      <c r="E11" s="286">
        <v>0</v>
      </c>
      <c r="F11" s="286">
        <v>602</v>
      </c>
      <c r="G11" s="286">
        <v>0</v>
      </c>
      <c r="H11" s="1"/>
      <c r="I11" s="407"/>
      <c r="J11" s="408"/>
      <c r="K11" s="408"/>
      <c r="L11" s="408"/>
      <c r="M11" s="408"/>
      <c r="N11" s="408"/>
    </row>
    <row r="12" spans="1:14" ht="14.25">
      <c r="A12" s="1"/>
      <c r="B12" s="3" t="s">
        <v>151</v>
      </c>
      <c r="C12" s="3"/>
      <c r="D12" s="7">
        <v>0</v>
      </c>
      <c r="E12" s="7">
        <v>0</v>
      </c>
      <c r="F12" s="7">
        <v>0</v>
      </c>
      <c r="G12" s="7">
        <v>0</v>
      </c>
      <c r="H12" s="1"/>
      <c r="I12" s="407"/>
      <c r="J12" s="408"/>
      <c r="K12" s="408"/>
      <c r="L12" s="408"/>
      <c r="M12" s="408"/>
      <c r="N12" s="408"/>
    </row>
    <row r="13" spans="1:14" ht="14.25">
      <c r="A13" s="1"/>
      <c r="B13" s="12" t="s">
        <v>148</v>
      </c>
      <c r="C13" s="5"/>
      <c r="D13" s="286">
        <v>0</v>
      </c>
      <c r="E13" s="286">
        <v>0</v>
      </c>
      <c r="F13" s="286">
        <v>0</v>
      </c>
      <c r="G13" s="286">
        <v>0</v>
      </c>
      <c r="H13" s="1"/>
      <c r="I13" s="407"/>
      <c r="J13" s="408"/>
      <c r="K13" s="408"/>
      <c r="L13" s="408"/>
      <c r="M13" s="408"/>
      <c r="N13" s="408"/>
    </row>
    <row r="14" spans="1:14" ht="14.25">
      <c r="A14" s="1"/>
      <c r="B14" s="6" t="s">
        <v>156</v>
      </c>
      <c r="C14" s="6"/>
      <c r="D14" s="7">
        <v>2785</v>
      </c>
      <c r="E14" s="7">
        <v>1814</v>
      </c>
      <c r="F14" s="7">
        <v>-810</v>
      </c>
      <c r="G14" s="7">
        <v>-405</v>
      </c>
      <c r="H14" s="1"/>
      <c r="I14" s="407"/>
      <c r="J14" s="408"/>
      <c r="K14" s="408"/>
      <c r="L14" s="408"/>
      <c r="M14" s="408"/>
      <c r="N14" s="408"/>
    </row>
    <row r="15" spans="1:14" ht="15" thickBot="1">
      <c r="A15" s="1"/>
      <c r="B15" s="255" t="s">
        <v>153</v>
      </c>
      <c r="C15" s="256"/>
      <c r="D15" s="287">
        <f>SUM(D7:D14)</f>
        <v>10381</v>
      </c>
      <c r="E15" s="287">
        <f>SUM(E7:E14)</f>
        <v>7596</v>
      </c>
      <c r="F15" s="287">
        <f>SUM(F7:F14)</f>
        <v>5782</v>
      </c>
      <c r="G15" s="287">
        <f>SUM(G7:G14)</f>
        <v>5990</v>
      </c>
      <c r="H15" s="1"/>
      <c r="I15" s="407"/>
      <c r="J15" s="408"/>
      <c r="K15" s="408"/>
      <c r="L15" s="408"/>
      <c r="M15" s="408"/>
      <c r="N15" s="408"/>
    </row>
    <row r="16" spans="1:14" ht="15" thickTop="1">
      <c r="A16" s="1"/>
      <c r="C16" s="242"/>
      <c r="D16" s="254"/>
      <c r="E16" s="254"/>
      <c r="F16" s="254"/>
      <c r="G16" s="254"/>
      <c r="H16" s="1"/>
      <c r="I16" s="407"/>
      <c r="J16" s="408"/>
      <c r="K16" s="408"/>
      <c r="L16" s="408"/>
      <c r="M16" s="408"/>
      <c r="N16" s="408"/>
    </row>
    <row r="17" spans="1:14" ht="16.5">
      <c r="A17" s="10"/>
      <c r="B17" s="1"/>
      <c r="C17" s="1"/>
      <c r="D17" s="2"/>
      <c r="E17" s="2"/>
      <c r="F17" s="2"/>
      <c r="G17" s="1"/>
      <c r="H17" s="1"/>
      <c r="I17" s="405" t="s">
        <v>101</v>
      </c>
      <c r="J17" s="406"/>
      <c r="K17" s="406"/>
      <c r="L17" s="406"/>
      <c r="M17" s="406"/>
      <c r="N17" s="406"/>
    </row>
    <row r="18" spans="1:14" ht="16.5">
      <c r="A18" s="10"/>
      <c r="B18" s="414" t="str">
        <f>+B2</f>
        <v>FORMATION GROUP PLC</v>
      </c>
      <c r="C18" s="414"/>
      <c r="D18" s="414"/>
      <c r="E18" s="414"/>
      <c r="F18" s="414"/>
      <c r="G18" s="414"/>
      <c r="H18" s="1"/>
      <c r="I18" s="409" t="s">
        <v>111</v>
      </c>
      <c r="J18" s="406"/>
      <c r="K18" s="406"/>
      <c r="L18" s="406"/>
      <c r="M18" s="406"/>
      <c r="N18" s="406"/>
    </row>
    <row r="19" spans="1:14" ht="16.5">
      <c r="A19" s="10"/>
      <c r="B19" s="415" t="s">
        <v>126</v>
      </c>
      <c r="C19" s="415"/>
      <c r="D19" s="415"/>
      <c r="E19" s="415"/>
      <c r="F19" s="415"/>
      <c r="G19" s="415"/>
      <c r="H19" s="1"/>
      <c r="I19" s="410"/>
      <c r="J19" s="406"/>
      <c r="K19" s="406"/>
      <c r="L19" s="406"/>
      <c r="M19" s="406"/>
      <c r="N19" s="406"/>
    </row>
    <row r="20" spans="1:14" ht="15" thickBot="1">
      <c r="A20" s="10"/>
      <c r="B20" s="416" t="s">
        <v>145</v>
      </c>
      <c r="C20" s="416"/>
      <c r="D20" s="416"/>
      <c r="E20" s="416"/>
      <c r="F20" s="416"/>
      <c r="G20" s="416"/>
      <c r="H20" s="1"/>
      <c r="I20" s="410"/>
      <c r="J20" s="406"/>
      <c r="K20" s="406"/>
      <c r="L20" s="406"/>
      <c r="M20" s="406"/>
      <c r="N20" s="406"/>
    </row>
    <row r="21" spans="1:14" ht="14.25">
      <c r="A21" s="10"/>
      <c r="B21" s="3"/>
      <c r="C21" s="3"/>
      <c r="D21" s="4">
        <f>+D5</f>
        <v>2016</v>
      </c>
      <c r="E21" s="4">
        <f>+E5</f>
        <v>2015</v>
      </c>
      <c r="F21" s="4">
        <f>+F5</f>
        <v>2014</v>
      </c>
      <c r="G21" s="4">
        <f>+G5</f>
        <v>2013</v>
      </c>
      <c r="H21" s="1"/>
      <c r="I21" s="410"/>
      <c r="J21" s="406"/>
      <c r="K21" s="406"/>
      <c r="L21" s="406"/>
      <c r="M21" s="406"/>
      <c r="N21" s="406"/>
    </row>
    <row r="22" spans="1:14" ht="15" thickBot="1">
      <c r="A22" s="10"/>
      <c r="B22" s="3"/>
      <c r="C22" s="3"/>
      <c r="D22" s="305" t="s">
        <v>205</v>
      </c>
      <c r="E22" s="305" t="s">
        <v>205</v>
      </c>
      <c r="F22" s="305" t="s">
        <v>205</v>
      </c>
      <c r="G22" s="305" t="s">
        <v>205</v>
      </c>
      <c r="H22" s="1"/>
      <c r="I22" s="410"/>
      <c r="J22" s="406"/>
      <c r="K22" s="406"/>
      <c r="L22" s="406"/>
      <c r="M22" s="406"/>
      <c r="N22" s="406"/>
    </row>
    <row r="23" spans="1:14" ht="14.25">
      <c r="A23" s="10"/>
      <c r="B23" s="11" t="s">
        <v>157</v>
      </c>
      <c r="C23" s="3"/>
      <c r="D23" s="252"/>
      <c r="E23" s="252"/>
      <c r="F23" s="252"/>
      <c r="G23" s="252"/>
      <c r="H23" s="1"/>
      <c r="I23" s="410"/>
      <c r="J23" s="406"/>
      <c r="K23" s="406"/>
      <c r="L23" s="406"/>
      <c r="M23" s="406"/>
      <c r="N23" s="406"/>
    </row>
    <row r="24" spans="1:14" ht="14.25">
      <c r="A24" s="10"/>
      <c r="B24" s="257" t="s">
        <v>158</v>
      </c>
      <c r="C24" s="5"/>
      <c r="D24" s="288"/>
      <c r="E24" s="288"/>
      <c r="F24" s="288"/>
      <c r="G24" s="288"/>
      <c r="H24" s="1"/>
      <c r="I24" s="410"/>
      <c r="J24" s="406"/>
      <c r="K24" s="406"/>
      <c r="L24" s="406"/>
      <c r="M24" s="406"/>
      <c r="N24" s="406"/>
    </row>
    <row r="25" spans="1:14" ht="14.25">
      <c r="A25" s="10"/>
      <c r="B25" s="6" t="s">
        <v>159</v>
      </c>
      <c r="C25" s="11"/>
      <c r="D25" s="7">
        <v>7245</v>
      </c>
      <c r="E25" s="7">
        <v>10387</v>
      </c>
      <c r="F25" s="7">
        <v>707</v>
      </c>
      <c r="G25" s="7">
        <v>0</v>
      </c>
      <c r="H25" s="1"/>
      <c r="I25" s="410"/>
      <c r="J25" s="406"/>
      <c r="K25" s="406"/>
      <c r="L25" s="406"/>
      <c r="M25" s="406"/>
      <c r="N25" s="406"/>
    </row>
    <row r="26" spans="1:14" ht="14.25">
      <c r="A26" s="10"/>
      <c r="B26" s="12" t="s">
        <v>160</v>
      </c>
      <c r="C26" s="12"/>
      <c r="D26" s="288">
        <v>9888</v>
      </c>
      <c r="E26" s="288">
        <v>5820</v>
      </c>
      <c r="F26" s="288">
        <v>2215</v>
      </c>
      <c r="G26" s="288">
        <v>1951</v>
      </c>
      <c r="H26" s="1"/>
      <c r="I26" s="410"/>
      <c r="J26" s="406"/>
      <c r="K26" s="406"/>
      <c r="L26" s="406"/>
      <c r="M26" s="406"/>
      <c r="N26" s="406"/>
    </row>
    <row r="27" spans="1:14" ht="14.25">
      <c r="A27" s="10"/>
      <c r="B27" s="6" t="s">
        <v>161</v>
      </c>
      <c r="C27" s="6"/>
      <c r="D27" s="7">
        <v>330</v>
      </c>
      <c r="E27" s="7">
        <v>1633</v>
      </c>
      <c r="F27" s="7">
        <v>328</v>
      </c>
      <c r="G27" s="7">
        <v>240</v>
      </c>
      <c r="H27" s="1"/>
      <c r="I27" s="410"/>
      <c r="J27" s="406"/>
      <c r="K27" s="406"/>
      <c r="L27" s="406"/>
      <c r="M27" s="406"/>
      <c r="N27" s="406"/>
    </row>
    <row r="28" spans="1:14" ht="14.25">
      <c r="A28" s="10"/>
      <c r="B28" s="12" t="s">
        <v>162</v>
      </c>
      <c r="C28" s="12"/>
      <c r="D28" s="288">
        <v>0</v>
      </c>
      <c r="E28" s="288">
        <v>3311</v>
      </c>
      <c r="F28" s="288">
        <v>3505</v>
      </c>
      <c r="G28" s="288">
        <v>3918</v>
      </c>
      <c r="H28" s="1"/>
      <c r="I28" s="410"/>
      <c r="J28" s="406"/>
      <c r="K28" s="406"/>
      <c r="L28" s="406"/>
      <c r="M28" s="406"/>
      <c r="N28" s="406"/>
    </row>
    <row r="29" spans="1:14" ht="14.25">
      <c r="A29" s="10"/>
      <c r="B29" s="11" t="s">
        <v>163</v>
      </c>
      <c r="C29" s="6"/>
      <c r="D29" s="289">
        <f>SUM(D25:D28)</f>
        <v>17463</v>
      </c>
      <c r="E29" s="289">
        <f>SUM(E25:E28)</f>
        <v>21151</v>
      </c>
      <c r="F29" s="289">
        <f>SUM(F25:F28)</f>
        <v>6755</v>
      </c>
      <c r="G29" s="289">
        <f>SUM(G25:G28)</f>
        <v>6109</v>
      </c>
      <c r="H29" s="1"/>
      <c r="I29" s="410"/>
      <c r="J29" s="406"/>
      <c r="K29" s="406"/>
      <c r="L29" s="406"/>
      <c r="M29" s="406"/>
      <c r="N29" s="406"/>
    </row>
    <row r="30" spans="1:14" ht="14.25">
      <c r="A30" s="10"/>
      <c r="B30" s="5"/>
      <c r="C30" s="5"/>
      <c r="D30" s="290"/>
      <c r="E30" s="290"/>
      <c r="F30" s="290"/>
      <c r="G30" s="290"/>
      <c r="H30" s="1"/>
      <c r="I30" s="410"/>
      <c r="J30" s="406"/>
      <c r="K30" s="406"/>
      <c r="L30" s="406"/>
      <c r="M30" s="406"/>
      <c r="N30" s="406"/>
    </row>
    <row r="31" spans="1:14" ht="14.25">
      <c r="A31" s="10"/>
      <c r="B31" s="260" t="s">
        <v>164</v>
      </c>
      <c r="C31" s="6"/>
      <c r="D31" s="7"/>
      <c r="E31" s="7"/>
      <c r="F31" s="7"/>
      <c r="G31" s="7"/>
      <c r="H31" s="1"/>
      <c r="I31" s="410"/>
      <c r="J31" s="406"/>
      <c r="K31" s="406"/>
      <c r="L31" s="406"/>
      <c r="M31" s="406"/>
      <c r="N31" s="406"/>
    </row>
    <row r="32" spans="1:14" ht="14.25">
      <c r="A32" s="10"/>
      <c r="B32" s="12" t="s">
        <v>165</v>
      </c>
      <c r="C32" s="5"/>
      <c r="D32" s="288">
        <v>0</v>
      </c>
      <c r="E32" s="288">
        <v>0</v>
      </c>
      <c r="F32" s="288">
        <v>0</v>
      </c>
      <c r="G32" s="288">
        <v>1</v>
      </c>
      <c r="H32" s="1"/>
      <c r="I32" s="410"/>
      <c r="J32" s="406"/>
      <c r="K32" s="406"/>
      <c r="L32" s="406"/>
      <c r="M32" s="406"/>
      <c r="N32" s="406"/>
    </row>
    <row r="33" spans="1:14" ht="14.25">
      <c r="A33" s="10"/>
      <c r="B33" s="6" t="s">
        <v>166</v>
      </c>
      <c r="C33" s="6"/>
      <c r="D33" s="7">
        <v>22</v>
      </c>
      <c r="E33" s="7">
        <v>26</v>
      </c>
      <c r="F33" s="7">
        <v>15</v>
      </c>
      <c r="G33" s="7">
        <v>7</v>
      </c>
      <c r="H33" s="1"/>
      <c r="I33" s="410"/>
      <c r="J33" s="406"/>
      <c r="K33" s="406"/>
      <c r="L33" s="406"/>
      <c r="M33" s="406"/>
      <c r="N33" s="406"/>
    </row>
    <row r="34" spans="1:14" ht="14.25">
      <c r="A34" s="10"/>
      <c r="B34" s="12" t="s">
        <v>167</v>
      </c>
      <c r="C34" s="12"/>
      <c r="D34" s="288">
        <v>0</v>
      </c>
      <c r="E34" s="288">
        <v>0</v>
      </c>
      <c r="F34" s="288">
        <v>4648</v>
      </c>
      <c r="G34" s="288">
        <v>6238</v>
      </c>
      <c r="H34" s="1"/>
      <c r="I34" s="410"/>
      <c r="J34" s="406"/>
      <c r="K34" s="406"/>
      <c r="L34" s="406"/>
      <c r="M34" s="406"/>
      <c r="N34" s="406"/>
    </row>
    <row r="35" spans="1:14" ht="14.25">
      <c r="A35" s="10"/>
      <c r="B35" s="6" t="s">
        <v>168</v>
      </c>
      <c r="C35" s="6"/>
      <c r="D35" s="7">
        <v>275</v>
      </c>
      <c r="E35" s="7">
        <v>275</v>
      </c>
      <c r="F35" s="7">
        <v>275</v>
      </c>
      <c r="G35" s="7">
        <v>0</v>
      </c>
      <c r="H35" s="1"/>
      <c r="I35" s="410"/>
      <c r="J35" s="406"/>
      <c r="K35" s="406"/>
      <c r="L35" s="406"/>
      <c r="M35" s="406"/>
      <c r="N35" s="406"/>
    </row>
    <row r="36" spans="1:14" ht="14.25">
      <c r="A36" s="10"/>
      <c r="B36" s="5" t="s">
        <v>169</v>
      </c>
      <c r="C36" s="12"/>
      <c r="D36" s="290">
        <f>SUM(D32:D35)</f>
        <v>297</v>
      </c>
      <c r="E36" s="290">
        <f>SUM(E32:E35)</f>
        <v>301</v>
      </c>
      <c r="F36" s="290">
        <f>SUM(F32:F35)</f>
        <v>4938</v>
      </c>
      <c r="G36" s="290">
        <f>SUM(G32:G35)</f>
        <v>6246</v>
      </c>
      <c r="H36" s="1"/>
      <c r="I36" s="410"/>
      <c r="J36" s="406"/>
      <c r="K36" s="406"/>
      <c r="L36" s="406"/>
      <c r="M36" s="406"/>
      <c r="N36" s="406"/>
    </row>
    <row r="37" spans="1:14" ht="14.25">
      <c r="A37" s="10"/>
      <c r="B37" s="11"/>
      <c r="C37" s="11"/>
      <c r="D37" s="289"/>
      <c r="E37" s="289"/>
      <c r="F37" s="289"/>
      <c r="G37" s="289"/>
      <c r="H37" s="1"/>
      <c r="I37" s="410"/>
      <c r="J37" s="406"/>
      <c r="K37" s="406"/>
      <c r="L37" s="406"/>
      <c r="M37" s="406"/>
      <c r="N37" s="406"/>
    </row>
    <row r="38" spans="1:14" ht="15" thickBot="1">
      <c r="A38" s="10"/>
      <c r="B38" s="255" t="s">
        <v>170</v>
      </c>
      <c r="C38" s="255"/>
      <c r="D38" s="287">
        <f>D29+D36</f>
        <v>17760</v>
      </c>
      <c r="E38" s="287">
        <f>E29+E36</f>
        <v>21452</v>
      </c>
      <c r="F38" s="287">
        <f>F29+F36</f>
        <v>11693</v>
      </c>
      <c r="G38" s="287">
        <f>G29+G36</f>
        <v>12355</v>
      </c>
      <c r="H38" s="1"/>
      <c r="I38" s="410"/>
      <c r="J38" s="406"/>
      <c r="K38" s="406"/>
      <c r="L38" s="406"/>
      <c r="M38" s="406"/>
      <c r="N38" s="406"/>
    </row>
    <row r="39" spans="1:14" ht="15" thickTop="1">
      <c r="A39" s="10"/>
      <c r="B39" s="6"/>
      <c r="C39" s="6"/>
      <c r="D39" s="285"/>
      <c r="E39" s="285"/>
      <c r="F39" s="285"/>
      <c r="G39" s="285"/>
      <c r="H39" s="1"/>
      <c r="I39" s="410"/>
      <c r="J39" s="406"/>
      <c r="K39" s="406"/>
      <c r="L39" s="406"/>
      <c r="M39" s="406"/>
      <c r="N39" s="406"/>
    </row>
    <row r="40" spans="1:14" ht="14.25">
      <c r="A40" s="10"/>
      <c r="B40" s="5" t="s">
        <v>171</v>
      </c>
      <c r="C40" s="5"/>
      <c r="D40" s="288"/>
      <c r="E40" s="288"/>
      <c r="F40" s="288"/>
      <c r="G40" s="288"/>
      <c r="H40" s="1"/>
      <c r="I40" s="410"/>
      <c r="J40" s="406"/>
      <c r="K40" s="406"/>
      <c r="L40" s="406"/>
      <c r="M40" s="406"/>
      <c r="N40" s="406"/>
    </row>
    <row r="41" spans="1:14" ht="14.25">
      <c r="A41" s="10"/>
      <c r="B41" s="260" t="s">
        <v>172</v>
      </c>
      <c r="C41" s="11"/>
      <c r="D41" s="7"/>
      <c r="E41" s="7"/>
      <c r="F41" s="7"/>
      <c r="G41" s="7"/>
      <c r="H41" s="1"/>
      <c r="I41" s="410"/>
      <c r="J41" s="406"/>
      <c r="K41" s="406"/>
      <c r="L41" s="406"/>
      <c r="M41" s="406"/>
      <c r="N41" s="406"/>
    </row>
    <row r="42" spans="1:14" ht="14.25">
      <c r="A42" s="10"/>
      <c r="B42" s="12" t="s">
        <v>173</v>
      </c>
      <c r="C42" s="12"/>
      <c r="D42" s="288">
        <v>-4065</v>
      </c>
      <c r="E42" s="288">
        <v>-3893</v>
      </c>
      <c r="F42" s="288">
        <v>-1590</v>
      </c>
      <c r="G42" s="288">
        <v>-2073</v>
      </c>
      <c r="H42" s="1"/>
      <c r="I42" s="410"/>
      <c r="J42" s="406"/>
      <c r="K42" s="406"/>
      <c r="L42" s="406"/>
      <c r="M42" s="406"/>
      <c r="N42" s="406"/>
    </row>
    <row r="43" spans="1:14" ht="14.25">
      <c r="A43" s="10"/>
      <c r="B43" s="6" t="s">
        <v>174</v>
      </c>
      <c r="C43" s="6"/>
      <c r="D43" s="7">
        <v>-3314</v>
      </c>
      <c r="E43" s="7">
        <v>-9963</v>
      </c>
      <c r="F43" s="7">
        <v>-4321</v>
      </c>
      <c r="G43" s="7">
        <v>-4292</v>
      </c>
      <c r="H43" s="1"/>
      <c r="I43" s="410"/>
      <c r="J43" s="406"/>
      <c r="K43" s="406"/>
      <c r="L43" s="406"/>
      <c r="M43" s="406"/>
      <c r="N43" s="406"/>
    </row>
    <row r="44" spans="1:14" ht="14.25">
      <c r="A44" s="10"/>
      <c r="B44" s="5" t="s">
        <v>175</v>
      </c>
      <c r="C44" s="12"/>
      <c r="D44" s="290">
        <f>SUM(D42:D43)</f>
        <v>-7379</v>
      </c>
      <c r="E44" s="290">
        <f>SUM(E42:E43)</f>
        <v>-13856</v>
      </c>
      <c r="F44" s="290">
        <f>SUM(F42:F43)</f>
        <v>-5911</v>
      </c>
      <c r="G44" s="290">
        <f>SUM(G42:G43)</f>
        <v>-6365</v>
      </c>
      <c r="H44" s="1"/>
      <c r="I44" s="410"/>
      <c r="J44" s="406"/>
      <c r="K44" s="406"/>
      <c r="L44" s="406"/>
      <c r="M44" s="406"/>
      <c r="N44" s="406"/>
    </row>
    <row r="45" spans="1:14" ht="14.25">
      <c r="A45" s="10"/>
      <c r="B45" s="11"/>
      <c r="C45" s="11"/>
      <c r="D45" s="289"/>
      <c r="E45" s="289"/>
      <c r="F45" s="289"/>
      <c r="G45" s="289"/>
      <c r="H45" s="1"/>
      <c r="I45" s="410"/>
      <c r="J45" s="406"/>
      <c r="K45" s="406"/>
      <c r="L45" s="406"/>
      <c r="M45" s="406"/>
      <c r="N45" s="406"/>
    </row>
    <row r="46" spans="1:14" ht="15" thickBot="1">
      <c r="A46" s="10"/>
      <c r="B46" s="282" t="s">
        <v>176</v>
      </c>
      <c r="C46" s="283"/>
      <c r="D46" s="287">
        <f>SUM(D44:D45)</f>
        <v>-7379</v>
      </c>
      <c r="E46" s="287">
        <f>SUM(E44:E45)</f>
        <v>-13856</v>
      </c>
      <c r="F46" s="287">
        <f>SUM(F44:F45)</f>
        <v>-5911</v>
      </c>
      <c r="G46" s="287">
        <f>SUM(G44:G45)</f>
        <v>-6365</v>
      </c>
      <c r="H46" s="1"/>
      <c r="I46" s="410"/>
      <c r="J46" s="406"/>
      <c r="K46" s="406"/>
      <c r="L46" s="406"/>
      <c r="M46" s="406"/>
      <c r="N46" s="406"/>
    </row>
    <row r="47" spans="1:14" ht="15" thickTop="1">
      <c r="A47" s="10"/>
      <c r="B47" s="284"/>
      <c r="C47" s="284"/>
      <c r="D47" s="7"/>
      <c r="E47" s="7"/>
      <c r="F47" s="7"/>
      <c r="G47" s="7"/>
      <c r="H47" s="1"/>
      <c r="I47" s="410"/>
      <c r="J47" s="406"/>
      <c r="K47" s="406"/>
      <c r="L47" s="406"/>
      <c r="M47" s="406"/>
      <c r="N47" s="406"/>
    </row>
    <row r="48" spans="1:14" ht="15" thickBot="1">
      <c r="A48" s="1"/>
      <c r="B48" s="282" t="s">
        <v>177</v>
      </c>
      <c r="C48" s="283"/>
      <c r="D48" s="287">
        <f>D38+D46</f>
        <v>10381</v>
      </c>
      <c r="E48" s="287">
        <f>E38+E46</f>
        <v>7596</v>
      </c>
      <c r="F48" s="287">
        <f>F38+F46</f>
        <v>5782</v>
      </c>
      <c r="G48" s="287">
        <f>G38+G46</f>
        <v>5990</v>
      </c>
      <c r="H48" s="1"/>
      <c r="I48" s="410"/>
      <c r="J48" s="406"/>
      <c r="K48" s="406"/>
      <c r="L48" s="406"/>
      <c r="M48" s="406"/>
      <c r="N48" s="406"/>
    </row>
    <row r="49" spans="1:14" ht="15" thickTop="1">
      <c r="A49" s="13"/>
      <c r="B49" s="6"/>
      <c r="C49" s="6"/>
      <c r="D49" s="7"/>
      <c r="E49" s="7"/>
      <c r="F49" s="7"/>
      <c r="G49" s="7"/>
      <c r="H49" s="3"/>
      <c r="I49" s="410"/>
      <c r="J49" s="406"/>
      <c r="K49" s="406"/>
      <c r="L49" s="406"/>
      <c r="M49" s="406"/>
      <c r="N49" s="406"/>
    </row>
    <row r="50" spans="1:14" ht="14.25">
      <c r="A50" s="13"/>
      <c r="B50" s="5" t="s">
        <v>178</v>
      </c>
      <c r="C50" s="12"/>
      <c r="D50" s="288"/>
      <c r="E50" s="288"/>
      <c r="F50" s="288"/>
      <c r="G50" s="288"/>
      <c r="H50" s="3"/>
      <c r="I50" s="410"/>
      <c r="J50" s="406"/>
      <c r="K50" s="406"/>
      <c r="L50" s="406"/>
      <c r="M50" s="406"/>
      <c r="N50" s="406"/>
    </row>
    <row r="51" spans="1:14" ht="14.25">
      <c r="A51" s="13"/>
      <c r="B51" s="6" t="s">
        <v>179</v>
      </c>
      <c r="C51" s="11"/>
      <c r="D51" s="291">
        <v>2205</v>
      </c>
      <c r="E51" s="291">
        <v>2205</v>
      </c>
      <c r="F51" s="291">
        <v>2205</v>
      </c>
      <c r="G51" s="291">
        <v>2205</v>
      </c>
      <c r="H51" s="3"/>
      <c r="I51" s="410"/>
      <c r="J51" s="406"/>
      <c r="K51" s="406"/>
      <c r="L51" s="406"/>
      <c r="M51" s="406"/>
      <c r="N51" s="406"/>
    </row>
    <row r="52" spans="1:14" ht="14.25">
      <c r="A52" s="13"/>
      <c r="B52" s="12" t="s">
        <v>147</v>
      </c>
      <c r="C52" s="5"/>
      <c r="D52" s="286">
        <v>2106</v>
      </c>
      <c r="E52" s="286">
        <v>2106</v>
      </c>
      <c r="F52" s="286">
        <v>2106</v>
      </c>
      <c r="G52" s="286">
        <v>2106</v>
      </c>
      <c r="H52" s="3"/>
      <c r="I52" s="410"/>
      <c r="J52" s="406"/>
      <c r="K52" s="406"/>
      <c r="L52" s="406"/>
      <c r="M52" s="406"/>
      <c r="N52" s="406"/>
    </row>
    <row r="53" spans="1:14" ht="14.25">
      <c r="A53" s="13"/>
      <c r="B53" s="6" t="s">
        <v>152</v>
      </c>
      <c r="C53" s="6"/>
      <c r="D53" s="291">
        <v>0</v>
      </c>
      <c r="E53" s="291">
        <v>0</v>
      </c>
      <c r="F53" s="291">
        <v>0</v>
      </c>
      <c r="G53" s="291">
        <v>-602</v>
      </c>
      <c r="H53" s="3"/>
      <c r="I53" s="410"/>
      <c r="J53" s="406"/>
      <c r="K53" s="406"/>
      <c r="L53" s="406"/>
      <c r="M53" s="406"/>
      <c r="N53" s="406"/>
    </row>
    <row r="54" spans="1:14" ht="14.25">
      <c r="A54" s="13"/>
      <c r="B54" s="12" t="s">
        <v>151</v>
      </c>
      <c r="C54" s="12"/>
      <c r="D54" s="288">
        <v>61</v>
      </c>
      <c r="E54" s="288">
        <v>61</v>
      </c>
      <c r="F54" s="288">
        <v>61</v>
      </c>
      <c r="G54" s="288">
        <v>61</v>
      </c>
      <c r="H54" s="3"/>
      <c r="I54" s="410"/>
      <c r="J54" s="406"/>
      <c r="K54" s="406"/>
      <c r="L54" s="406"/>
      <c r="M54" s="406"/>
      <c r="N54" s="406"/>
    </row>
    <row r="55" spans="1:14" ht="14.25">
      <c r="A55" s="13"/>
      <c r="B55" s="6" t="s">
        <v>148</v>
      </c>
      <c r="C55" s="6"/>
      <c r="D55" s="291">
        <v>22</v>
      </c>
      <c r="E55" s="291">
        <v>22</v>
      </c>
      <c r="F55" s="291">
        <v>22</v>
      </c>
      <c r="G55" s="291">
        <v>22</v>
      </c>
      <c r="H55" s="3"/>
      <c r="I55" s="410"/>
      <c r="J55" s="406"/>
      <c r="K55" s="406"/>
      <c r="L55" s="406"/>
      <c r="M55" s="406"/>
      <c r="N55" s="406"/>
    </row>
    <row r="56" spans="1:14" ht="14.25">
      <c r="A56" s="13"/>
      <c r="B56" s="12" t="s">
        <v>149</v>
      </c>
      <c r="C56" s="12"/>
      <c r="D56" s="288">
        <v>5987</v>
      </c>
      <c r="E56" s="288">
        <v>3202</v>
      </c>
      <c r="F56" s="288">
        <v>1388</v>
      </c>
      <c r="G56" s="288">
        <v>2198</v>
      </c>
      <c r="H56" s="3"/>
      <c r="I56" s="410"/>
      <c r="J56" s="406"/>
      <c r="K56" s="406"/>
      <c r="L56" s="406"/>
      <c r="M56" s="406"/>
      <c r="N56" s="406"/>
    </row>
    <row r="57" spans="1:14" ht="15" thickBot="1">
      <c r="A57" s="13"/>
      <c r="B57" s="261" t="s">
        <v>180</v>
      </c>
      <c r="C57" s="261"/>
      <c r="D57" s="292">
        <f>SUM(D51:D56)</f>
        <v>10381</v>
      </c>
      <c r="E57" s="292">
        <f>SUM(E51:E56)</f>
        <v>7596</v>
      </c>
      <c r="F57" s="292">
        <f>SUM(F51:F56)</f>
        <v>5782</v>
      </c>
      <c r="G57" s="292">
        <f>SUM(G51:G56)</f>
        <v>5990</v>
      </c>
      <c r="H57" s="3"/>
      <c r="I57" s="410"/>
      <c r="J57" s="406"/>
      <c r="K57" s="406"/>
      <c r="L57" s="406"/>
      <c r="M57" s="406"/>
      <c r="N57" s="406"/>
    </row>
    <row r="58" spans="1:14" ht="15" thickTop="1">
      <c r="A58" s="1"/>
      <c r="B58" s="6"/>
      <c r="C58" s="6"/>
      <c r="D58" s="253"/>
      <c r="E58" s="253"/>
      <c r="F58" s="253"/>
      <c r="G58" s="253"/>
      <c r="H58" s="1"/>
      <c r="I58" s="410"/>
      <c r="J58" s="406"/>
      <c r="K58" s="406"/>
      <c r="L58" s="406"/>
      <c r="M58" s="406"/>
      <c r="N58" s="406"/>
    </row>
    <row r="59" spans="1:14" ht="14.25">
      <c r="A59" s="1"/>
      <c r="B59" s="1"/>
      <c r="C59" s="1"/>
      <c r="D59" s="258"/>
      <c r="E59" s="258"/>
      <c r="F59" s="258"/>
      <c r="G59" s="259"/>
      <c r="H59" s="1"/>
      <c r="I59" s="410"/>
      <c r="J59" s="406"/>
      <c r="K59" s="406"/>
      <c r="L59" s="406"/>
      <c r="M59" s="406"/>
      <c r="N59" s="406"/>
    </row>
    <row r="60" spans="1:14" ht="16.5">
      <c r="A60" s="1"/>
      <c r="B60" s="414" t="str">
        <f>+B2</f>
        <v>FORMATION GROUP PLC</v>
      </c>
      <c r="C60" s="414"/>
      <c r="D60" s="414"/>
      <c r="E60" s="414"/>
      <c r="F60" s="414"/>
      <c r="G60" s="414"/>
      <c r="H60" s="1"/>
      <c r="I60" s="410"/>
      <c r="J60" s="406"/>
      <c r="K60" s="406"/>
      <c r="L60" s="406"/>
      <c r="M60" s="406"/>
      <c r="N60" s="406"/>
    </row>
    <row r="61" spans="1:14" ht="16.5">
      <c r="A61" s="1"/>
      <c r="B61" s="415" t="s">
        <v>196</v>
      </c>
      <c r="C61" s="415"/>
      <c r="D61" s="415"/>
      <c r="E61" s="415"/>
      <c r="F61" s="415"/>
      <c r="G61" s="415"/>
      <c r="H61" s="1"/>
      <c r="I61" s="410"/>
      <c r="J61" s="406"/>
      <c r="K61" s="406"/>
      <c r="L61" s="406"/>
      <c r="M61" s="406"/>
      <c r="N61" s="406"/>
    </row>
    <row r="62" spans="1:14" ht="15" thickBot="1">
      <c r="A62" s="10"/>
      <c r="B62" s="416" t="str">
        <f>+B4</f>
        <v>Years ended 31 AUGUST</v>
      </c>
      <c r="C62" s="416"/>
      <c r="D62" s="416"/>
      <c r="E62" s="416"/>
      <c r="F62" s="416"/>
      <c r="G62" s="416"/>
      <c r="H62" s="1"/>
      <c r="I62" s="410"/>
      <c r="J62" s="406"/>
      <c r="K62" s="406"/>
      <c r="L62" s="406"/>
      <c r="M62" s="406"/>
      <c r="N62" s="406"/>
    </row>
    <row r="63" spans="1:14" ht="14.25">
      <c r="A63" s="10"/>
      <c r="B63" s="3"/>
      <c r="C63" s="3"/>
      <c r="D63" s="4">
        <f>D5</f>
        <v>2016</v>
      </c>
      <c r="E63" s="4">
        <f>E5</f>
        <v>2015</v>
      </c>
      <c r="F63" s="4">
        <f>F5</f>
        <v>2014</v>
      </c>
      <c r="G63" s="4">
        <f>G5</f>
        <v>2013</v>
      </c>
      <c r="H63" s="1"/>
      <c r="I63" s="410"/>
      <c r="J63" s="406"/>
      <c r="K63" s="406"/>
      <c r="L63" s="406"/>
      <c r="M63" s="406"/>
      <c r="N63" s="406"/>
    </row>
    <row r="64" spans="1:14" ht="15" thickBot="1">
      <c r="A64" s="10"/>
      <c r="B64" s="3"/>
      <c r="C64" s="3"/>
      <c r="D64" s="305" t="s">
        <v>205</v>
      </c>
      <c r="E64" s="305" t="s">
        <v>205</v>
      </c>
      <c r="F64" s="305" t="s">
        <v>205</v>
      </c>
      <c r="G64" s="305" t="s">
        <v>205</v>
      </c>
      <c r="H64" s="1"/>
      <c r="I64" s="410"/>
      <c r="J64" s="406"/>
      <c r="K64" s="406"/>
      <c r="L64" s="406"/>
      <c r="M64" s="406"/>
      <c r="N64" s="406"/>
    </row>
    <row r="65" spans="1:14" ht="14.25">
      <c r="A65" s="10"/>
      <c r="B65" s="11" t="s">
        <v>181</v>
      </c>
      <c r="C65" s="3"/>
      <c r="D65" s="252"/>
      <c r="E65" s="252"/>
      <c r="F65" s="252"/>
      <c r="G65" s="252"/>
      <c r="H65" s="1"/>
      <c r="I65" s="410"/>
      <c r="J65" s="406"/>
      <c r="K65" s="406"/>
      <c r="L65" s="406"/>
      <c r="M65" s="406"/>
      <c r="N65" s="406"/>
    </row>
    <row r="66" spans="1:14" ht="14.25">
      <c r="A66" s="10"/>
      <c r="B66" s="8" t="s">
        <v>182</v>
      </c>
      <c r="C66" s="8"/>
      <c r="D66" s="288">
        <v>29410</v>
      </c>
      <c r="E66" s="288">
        <v>23764</v>
      </c>
      <c r="F66" s="288">
        <v>7941</v>
      </c>
      <c r="G66" s="288">
        <v>5849</v>
      </c>
      <c r="H66" s="3"/>
      <c r="I66" s="410"/>
      <c r="J66" s="406"/>
      <c r="K66" s="406"/>
      <c r="L66" s="406"/>
      <c r="M66" s="406"/>
      <c r="N66" s="406"/>
    </row>
    <row r="67" spans="1:14" ht="14.25">
      <c r="A67" s="10"/>
      <c r="B67" s="6" t="s">
        <v>183</v>
      </c>
      <c r="C67" s="6"/>
      <c r="D67" s="7">
        <v>-26488</v>
      </c>
      <c r="E67" s="7">
        <v>-22266</v>
      </c>
      <c r="F67" s="7">
        <v>-7149</v>
      </c>
      <c r="G67" s="7">
        <v>-5284</v>
      </c>
      <c r="H67" s="3"/>
      <c r="I67" s="410"/>
      <c r="J67" s="406"/>
      <c r="K67" s="406"/>
      <c r="L67" s="406"/>
      <c r="M67" s="406"/>
      <c r="N67" s="406"/>
    </row>
    <row r="68" spans="1:14" ht="15" thickBot="1">
      <c r="A68" s="10"/>
      <c r="B68" s="255" t="s">
        <v>184</v>
      </c>
      <c r="C68" s="256"/>
      <c r="D68" s="287">
        <f>SUM(D66:D67)</f>
        <v>2922</v>
      </c>
      <c r="E68" s="287">
        <f>SUM(E66:E67)</f>
        <v>1498</v>
      </c>
      <c r="F68" s="287">
        <f>SUM(F66:F67)</f>
        <v>792</v>
      </c>
      <c r="G68" s="287">
        <f>SUM(G66:G67)</f>
        <v>565</v>
      </c>
      <c r="H68" s="14"/>
      <c r="I68" s="410"/>
      <c r="J68" s="406"/>
      <c r="K68" s="406"/>
      <c r="L68" s="406"/>
      <c r="M68" s="406"/>
      <c r="N68" s="406"/>
    </row>
    <row r="69" spans="1:14" ht="15" thickTop="1">
      <c r="A69" s="10"/>
      <c r="B69" s="262"/>
      <c r="C69" s="243"/>
      <c r="D69" s="293"/>
      <c r="E69" s="293"/>
      <c r="F69" s="293"/>
      <c r="G69" s="293"/>
      <c r="H69" s="14"/>
      <c r="I69" s="410"/>
      <c r="J69" s="406"/>
      <c r="K69" s="406"/>
      <c r="L69" s="406"/>
      <c r="M69" s="406"/>
      <c r="N69" s="406"/>
    </row>
    <row r="70" spans="1:14" ht="14.25">
      <c r="A70" s="10"/>
      <c r="B70" s="271" t="s">
        <v>185</v>
      </c>
      <c r="C70" s="271"/>
      <c r="D70" s="294">
        <v>-2189</v>
      </c>
      <c r="E70" s="294">
        <v>-1716</v>
      </c>
      <c r="F70" s="294">
        <v>-861</v>
      </c>
      <c r="G70" s="294">
        <v>-805</v>
      </c>
      <c r="H70" s="3"/>
      <c r="I70" s="410"/>
      <c r="J70" s="406"/>
      <c r="K70" s="406"/>
      <c r="L70" s="406"/>
      <c r="M70" s="406"/>
      <c r="N70" s="406"/>
    </row>
    <row r="71" spans="1:14" ht="14.25">
      <c r="A71" s="10"/>
      <c r="B71" s="275" t="s">
        <v>186</v>
      </c>
      <c r="C71" s="275"/>
      <c r="D71" s="295">
        <f>SUM(D68:D70)</f>
        <v>733</v>
      </c>
      <c r="E71" s="295">
        <f>SUM(E68:E70)</f>
        <v>-218</v>
      </c>
      <c r="F71" s="295">
        <f>SUM(F68:F70)</f>
        <v>-69</v>
      </c>
      <c r="G71" s="295">
        <f>SUM(G68:G70)</f>
        <v>-240</v>
      </c>
      <c r="H71" s="14"/>
      <c r="I71" s="410"/>
      <c r="J71" s="406"/>
      <c r="K71" s="406"/>
      <c r="L71" s="406"/>
      <c r="M71" s="406"/>
      <c r="N71" s="406"/>
    </row>
    <row r="72" spans="1:14" ht="14.25">
      <c r="A72" s="10"/>
      <c r="B72" s="5"/>
      <c r="C72" s="5"/>
      <c r="D72" s="290"/>
      <c r="E72" s="290"/>
      <c r="F72" s="290"/>
      <c r="G72" s="290"/>
      <c r="H72" s="14"/>
      <c r="I72" s="410"/>
      <c r="J72" s="406"/>
      <c r="K72" s="406"/>
      <c r="L72" s="406"/>
      <c r="M72" s="406"/>
      <c r="N72" s="406"/>
    </row>
    <row r="73" spans="1:14" ht="14.25">
      <c r="A73" s="10"/>
      <c r="B73" s="6" t="s">
        <v>187</v>
      </c>
      <c r="C73" s="6"/>
      <c r="D73" s="7">
        <v>1424</v>
      </c>
      <c r="E73" s="7">
        <v>2421</v>
      </c>
      <c r="F73" s="7">
        <v>0</v>
      </c>
      <c r="G73" s="7">
        <v>0</v>
      </c>
      <c r="H73" s="3"/>
      <c r="I73" s="410"/>
      <c r="J73" s="406"/>
      <c r="K73" s="406"/>
      <c r="L73" s="406"/>
      <c r="M73" s="406"/>
      <c r="N73" s="406"/>
    </row>
    <row r="74" spans="1:14" ht="14.25">
      <c r="A74" s="10"/>
      <c r="B74" s="8" t="s">
        <v>188</v>
      </c>
      <c r="C74" s="8"/>
      <c r="D74" s="288">
        <v>0</v>
      </c>
      <c r="E74" s="288">
        <v>0</v>
      </c>
      <c r="F74" s="288">
        <v>-30</v>
      </c>
      <c r="G74" s="288">
        <v>-34</v>
      </c>
      <c r="H74" s="14"/>
      <c r="I74" s="410"/>
      <c r="J74" s="406"/>
      <c r="K74" s="406"/>
      <c r="L74" s="406"/>
      <c r="M74" s="406"/>
      <c r="N74" s="406"/>
    </row>
    <row r="75" spans="1:14" ht="14.25">
      <c r="A75" s="10"/>
      <c r="B75" s="273" t="s">
        <v>191</v>
      </c>
      <c r="C75" s="274"/>
      <c r="D75" s="296">
        <f>SUM(D71:D74)</f>
        <v>2157</v>
      </c>
      <c r="E75" s="296">
        <f>SUM(E71:E74)</f>
        <v>2203</v>
      </c>
      <c r="F75" s="296">
        <f>SUM(F71:F74)</f>
        <v>-99</v>
      </c>
      <c r="G75" s="296">
        <f>SUM(G71:G74)</f>
        <v>-274</v>
      </c>
      <c r="H75" s="3"/>
      <c r="I75" s="410"/>
      <c r="J75" s="406"/>
      <c r="K75" s="406"/>
      <c r="L75" s="406"/>
      <c r="M75" s="406"/>
      <c r="N75" s="406"/>
    </row>
    <row r="76" spans="1:14" ht="14.25">
      <c r="A76" s="10"/>
      <c r="B76" s="270"/>
      <c r="C76" s="223"/>
      <c r="D76" s="297"/>
      <c r="E76" s="297"/>
      <c r="F76" s="297"/>
      <c r="G76" s="297"/>
      <c r="H76" s="3"/>
      <c r="I76" s="410"/>
      <c r="J76" s="406"/>
      <c r="K76" s="406"/>
      <c r="L76" s="406"/>
      <c r="M76" s="406"/>
      <c r="N76" s="406"/>
    </row>
    <row r="77" spans="1:14" ht="14.25">
      <c r="A77" s="10"/>
      <c r="B77" s="243" t="s">
        <v>190</v>
      </c>
      <c r="C77" s="243"/>
      <c r="D77" s="298">
        <v>0</v>
      </c>
      <c r="E77" s="298">
        <v>0</v>
      </c>
      <c r="F77" s="298">
        <v>0</v>
      </c>
      <c r="G77" s="298">
        <v>-113</v>
      </c>
      <c r="H77" s="14"/>
      <c r="I77" s="410"/>
      <c r="J77" s="406"/>
      <c r="K77" s="406"/>
      <c r="L77" s="406"/>
      <c r="M77" s="406"/>
      <c r="N77" s="406"/>
    </row>
    <row r="78" spans="1:14" ht="14.25">
      <c r="A78" s="10"/>
      <c r="B78" s="276" t="s">
        <v>189</v>
      </c>
      <c r="C78" s="277"/>
      <c r="D78" s="299">
        <f>SUM(D75:D77)</f>
        <v>2157</v>
      </c>
      <c r="E78" s="299">
        <f>SUM(E75:E77)</f>
        <v>2203</v>
      </c>
      <c r="F78" s="299">
        <f>SUM(F75:F77)</f>
        <v>-99</v>
      </c>
      <c r="G78" s="299">
        <f>SUM(G75:G77)</f>
        <v>-387</v>
      </c>
      <c r="H78" s="14"/>
      <c r="I78" s="410"/>
      <c r="J78" s="406"/>
      <c r="K78" s="406"/>
      <c r="L78" s="406"/>
      <c r="M78" s="406"/>
      <c r="N78" s="406"/>
    </row>
    <row r="79" spans="1:14" ht="14.25">
      <c r="A79" s="10"/>
      <c r="B79" s="262"/>
      <c r="C79" s="243"/>
      <c r="D79" s="293"/>
      <c r="E79" s="293"/>
      <c r="F79" s="293"/>
      <c r="G79" s="293"/>
      <c r="H79" s="14"/>
      <c r="I79" s="410"/>
      <c r="J79" s="406"/>
      <c r="K79" s="406"/>
      <c r="L79" s="406"/>
      <c r="M79" s="406"/>
      <c r="N79" s="406"/>
    </row>
    <row r="80" spans="1:14" ht="14.25">
      <c r="A80" s="10"/>
      <c r="B80" s="8" t="s">
        <v>192</v>
      </c>
      <c r="C80" s="8"/>
      <c r="D80" s="288">
        <v>-394</v>
      </c>
      <c r="E80" s="288">
        <v>-170</v>
      </c>
      <c r="F80" s="288">
        <v>0</v>
      </c>
      <c r="G80" s="288">
        <v>0</v>
      </c>
      <c r="H80" s="14"/>
      <c r="I80" s="410"/>
      <c r="J80" s="406"/>
      <c r="K80" s="406"/>
      <c r="L80" s="406"/>
      <c r="M80" s="406"/>
      <c r="N80" s="406"/>
    </row>
    <row r="81" spans="1:14" ht="15" thickBot="1">
      <c r="A81" s="10"/>
      <c r="B81" s="263" t="s">
        <v>193</v>
      </c>
      <c r="C81" s="264"/>
      <c r="D81" s="300">
        <f>SUM(D78:D80)</f>
        <v>1763</v>
      </c>
      <c r="E81" s="300">
        <f>SUM(E78:E80)</f>
        <v>2033</v>
      </c>
      <c r="F81" s="300">
        <f>SUM(F78:F80)</f>
        <v>-99</v>
      </c>
      <c r="G81" s="300">
        <f>SUM(G78:G80)</f>
        <v>-387</v>
      </c>
      <c r="H81" s="14"/>
      <c r="I81" s="410"/>
      <c r="J81" s="406"/>
      <c r="K81" s="406"/>
      <c r="L81" s="406"/>
      <c r="M81" s="406"/>
      <c r="N81" s="406"/>
    </row>
    <row r="82" spans="1:14" ht="15" thickTop="1">
      <c r="A82" s="10"/>
      <c r="B82" s="8"/>
      <c r="C82" s="8"/>
      <c r="D82" s="288"/>
      <c r="E82" s="288"/>
      <c r="F82" s="288"/>
      <c r="G82" s="288"/>
      <c r="H82" s="14"/>
      <c r="I82" s="410"/>
      <c r="J82" s="406"/>
      <c r="K82" s="406"/>
      <c r="L82" s="406"/>
      <c r="M82" s="406"/>
      <c r="N82" s="406"/>
    </row>
    <row r="83" spans="1:14" ht="15" thickBot="1">
      <c r="A83" s="10"/>
      <c r="B83" s="261" t="s">
        <v>194</v>
      </c>
      <c r="C83" s="272"/>
      <c r="D83" s="301">
        <v>1022</v>
      </c>
      <c r="E83" s="301">
        <v>-219</v>
      </c>
      <c r="F83" s="301">
        <v>-421</v>
      </c>
      <c r="G83" s="301">
        <v>-18</v>
      </c>
      <c r="H83" s="3"/>
      <c r="I83" s="410"/>
      <c r="J83" s="406"/>
      <c r="K83" s="406"/>
      <c r="L83" s="406"/>
      <c r="M83" s="406"/>
      <c r="N83" s="406"/>
    </row>
    <row r="84" spans="1:14" ht="15" thickTop="1">
      <c r="A84" s="10"/>
      <c r="B84" s="270"/>
      <c r="C84" s="271"/>
      <c r="D84" s="294"/>
      <c r="E84" s="294"/>
      <c r="F84" s="294"/>
      <c r="G84" s="294"/>
      <c r="H84" s="3"/>
      <c r="I84" s="410"/>
      <c r="J84" s="406"/>
      <c r="K84" s="406"/>
      <c r="L84" s="406"/>
      <c r="M84" s="406"/>
      <c r="N84" s="406"/>
    </row>
    <row r="85" spans="1:14" ht="15" thickBot="1">
      <c r="A85" s="10"/>
      <c r="B85" s="278" t="s">
        <v>195</v>
      </c>
      <c r="C85" s="279"/>
      <c r="D85" s="302">
        <f>SUM(D81:D83)</f>
        <v>2785</v>
      </c>
      <c r="E85" s="302">
        <f>SUM(E81:E83)</f>
        <v>1814</v>
      </c>
      <c r="F85" s="302">
        <f>SUM(F81:F83)</f>
        <v>-520</v>
      </c>
      <c r="G85" s="302">
        <f>SUM(G81:G83)</f>
        <v>-405</v>
      </c>
      <c r="H85" s="14"/>
      <c r="I85" s="410"/>
      <c r="J85" s="406"/>
      <c r="K85" s="406"/>
      <c r="L85" s="406"/>
      <c r="M85" s="406"/>
      <c r="N85" s="406"/>
    </row>
    <row r="86" spans="1:14" ht="15" thickTop="1">
      <c r="A86" s="10"/>
      <c r="B86" s="6"/>
      <c r="C86" s="6"/>
      <c r="D86" s="7"/>
      <c r="E86" s="7"/>
      <c r="F86" s="7"/>
      <c r="G86" s="7"/>
      <c r="H86" s="1"/>
      <c r="I86" s="410"/>
      <c r="J86" s="406"/>
      <c r="K86" s="406"/>
      <c r="L86" s="406"/>
      <c r="M86" s="406"/>
      <c r="N86" s="406"/>
    </row>
    <row r="87" spans="1:14" ht="14.25">
      <c r="A87" s="1"/>
      <c r="B87" s="257" t="s">
        <v>197</v>
      </c>
      <c r="C87" s="5"/>
      <c r="D87" s="290"/>
      <c r="E87" s="290"/>
      <c r="F87" s="290"/>
      <c r="G87" s="290"/>
      <c r="H87" s="1"/>
      <c r="I87" s="410"/>
      <c r="J87" s="406"/>
      <c r="K87" s="406"/>
      <c r="L87" s="406"/>
      <c r="M87" s="406"/>
      <c r="N87" s="406"/>
    </row>
    <row r="88" spans="1:14" ht="14.25">
      <c r="A88" s="1"/>
      <c r="B88" s="6" t="s">
        <v>198</v>
      </c>
      <c r="C88" s="6"/>
      <c r="D88" s="7"/>
      <c r="E88" s="7"/>
      <c r="F88" s="7"/>
      <c r="G88" s="7"/>
      <c r="H88" s="1"/>
      <c r="I88" s="410"/>
      <c r="J88" s="406"/>
      <c r="K88" s="406"/>
      <c r="L88" s="406"/>
      <c r="M88" s="406"/>
      <c r="N88" s="406"/>
    </row>
    <row r="89" spans="1:14" ht="14.25">
      <c r="A89" s="3"/>
      <c r="B89" s="8" t="s">
        <v>199</v>
      </c>
      <c r="C89" s="8"/>
      <c r="D89" s="288">
        <v>1763</v>
      </c>
      <c r="E89" s="288">
        <v>2033</v>
      </c>
      <c r="F89" s="288">
        <v>-99</v>
      </c>
      <c r="G89" s="288">
        <v>-387</v>
      </c>
      <c r="H89" s="1"/>
      <c r="I89" s="410"/>
      <c r="J89" s="406"/>
      <c r="K89" s="406"/>
      <c r="L89" s="406"/>
      <c r="M89" s="406"/>
      <c r="N89" s="406"/>
    </row>
    <row r="90" spans="1:14" ht="14.25">
      <c r="A90" s="3"/>
      <c r="B90" s="3" t="s">
        <v>200</v>
      </c>
      <c r="C90" s="3"/>
      <c r="D90" s="285">
        <v>1022</v>
      </c>
      <c r="E90" s="285">
        <v>-219</v>
      </c>
      <c r="F90" s="285">
        <v>-421</v>
      </c>
      <c r="G90" s="285">
        <v>-18</v>
      </c>
      <c r="H90" s="1"/>
      <c r="I90" s="410"/>
      <c r="J90" s="406"/>
      <c r="K90" s="406"/>
      <c r="L90" s="406"/>
      <c r="M90" s="406"/>
      <c r="N90" s="406"/>
    </row>
    <row r="91" spans="1:14" ht="15" thickBot="1">
      <c r="A91" s="3"/>
      <c r="B91" s="255"/>
      <c r="C91" s="255"/>
      <c r="D91" s="287">
        <f>SUM(D89:D90)</f>
        <v>2785</v>
      </c>
      <c r="E91" s="287">
        <f>SUM(E89:E90)</f>
        <v>1814</v>
      </c>
      <c r="F91" s="287">
        <f>SUM(F89:F90)</f>
        <v>-520</v>
      </c>
      <c r="G91" s="287">
        <f>SUM(G89:G90)</f>
        <v>-405</v>
      </c>
      <c r="H91" s="1"/>
      <c r="I91" s="410"/>
      <c r="J91" s="406"/>
      <c r="K91" s="406"/>
      <c r="L91" s="406"/>
      <c r="M91" s="406"/>
      <c r="N91" s="406"/>
    </row>
    <row r="92" spans="1:14" ht="15" thickTop="1">
      <c r="A92" s="3"/>
      <c r="B92" s="262"/>
      <c r="C92" s="262"/>
      <c r="D92" s="293"/>
      <c r="E92" s="293"/>
      <c r="F92" s="293"/>
      <c r="G92" s="293"/>
      <c r="H92" s="1"/>
      <c r="I92" s="410"/>
      <c r="J92" s="406"/>
      <c r="K92" s="406"/>
      <c r="L92" s="406"/>
      <c r="M92" s="406"/>
      <c r="N92" s="406"/>
    </row>
    <row r="93" spans="1:14" ht="14.25">
      <c r="A93" s="3"/>
      <c r="B93" s="5" t="s">
        <v>201</v>
      </c>
      <c r="C93" s="5"/>
      <c r="D93" s="306" t="s">
        <v>206</v>
      </c>
      <c r="E93" s="306" t="s">
        <v>206</v>
      </c>
      <c r="F93" s="306" t="s">
        <v>206</v>
      </c>
      <c r="G93" s="306" t="s">
        <v>206</v>
      </c>
      <c r="H93" s="1"/>
      <c r="I93" s="410"/>
      <c r="J93" s="406"/>
      <c r="K93" s="406"/>
      <c r="L93" s="406"/>
      <c r="M93" s="406"/>
      <c r="N93" s="406"/>
    </row>
    <row r="94" spans="1:14" ht="14.25">
      <c r="A94" s="3"/>
      <c r="B94" s="266" t="s">
        <v>202</v>
      </c>
      <c r="C94" s="262"/>
      <c r="D94" s="303">
        <v>0.79</v>
      </c>
      <c r="E94" s="303">
        <v>0.91</v>
      </c>
      <c r="F94" s="303">
        <v>0.05</v>
      </c>
      <c r="G94" s="303">
        <v>0.19</v>
      </c>
      <c r="H94" s="1"/>
      <c r="I94" s="410"/>
      <c r="J94" s="406"/>
      <c r="K94" s="406"/>
      <c r="L94" s="406"/>
      <c r="M94" s="406"/>
      <c r="N94" s="406"/>
    </row>
    <row r="95" spans="1:14" ht="14.25">
      <c r="A95" s="3"/>
      <c r="B95" s="269" t="s">
        <v>203</v>
      </c>
      <c r="C95" s="265"/>
      <c r="D95" s="304">
        <v>0.46</v>
      </c>
      <c r="E95" s="304">
        <v>0.09</v>
      </c>
      <c r="F95" s="304">
        <v>0.2</v>
      </c>
      <c r="G95" s="304">
        <v>0.01</v>
      </c>
      <c r="H95" s="1"/>
      <c r="I95" s="410"/>
      <c r="J95" s="406"/>
      <c r="K95" s="406"/>
      <c r="L95" s="406"/>
      <c r="M95" s="406"/>
      <c r="N95" s="406"/>
    </row>
    <row r="96" spans="1:14" ht="14.25">
      <c r="A96" s="3"/>
      <c r="B96" s="266" t="s">
        <v>204</v>
      </c>
      <c r="C96" s="262"/>
      <c r="D96" s="303">
        <v>1.24</v>
      </c>
      <c r="E96" s="303">
        <v>0.81</v>
      </c>
      <c r="F96" s="303">
        <v>0.25</v>
      </c>
      <c r="G96" s="303">
        <v>0.2</v>
      </c>
      <c r="H96" s="1"/>
      <c r="I96" s="410"/>
      <c r="J96" s="406"/>
      <c r="K96" s="406"/>
      <c r="L96" s="406"/>
      <c r="M96" s="406"/>
      <c r="N96" s="406"/>
    </row>
    <row r="97" spans="1:14" ht="14.25">
      <c r="A97" s="3"/>
      <c r="B97" s="262"/>
      <c r="C97" s="262"/>
      <c r="D97" s="267"/>
      <c r="E97" s="267"/>
      <c r="F97" s="267"/>
      <c r="G97" s="267"/>
      <c r="H97" s="1"/>
      <c r="I97" s="410"/>
      <c r="J97" s="406"/>
      <c r="K97" s="406"/>
      <c r="L97" s="406"/>
      <c r="M97" s="406"/>
      <c r="N97" s="406"/>
    </row>
    <row r="98" spans="1:14" ht="14.25">
      <c r="A98" s="1"/>
      <c r="B98" s="1"/>
      <c r="C98" s="1"/>
      <c r="D98" s="268"/>
      <c r="E98" s="268"/>
      <c r="F98" s="268"/>
      <c r="G98" s="268"/>
      <c r="H98" s="1"/>
      <c r="I98" s="410"/>
      <c r="J98" s="406"/>
      <c r="K98" s="406"/>
      <c r="L98" s="406"/>
      <c r="M98" s="406"/>
      <c r="N98" s="406"/>
    </row>
    <row r="99" spans="1:14" ht="16.5">
      <c r="A99" s="1"/>
      <c r="B99" s="405" t="s">
        <v>97</v>
      </c>
      <c r="C99" s="411"/>
      <c r="D99" s="411"/>
      <c r="E99" s="411"/>
      <c r="F99" s="411"/>
      <c r="G99" s="411"/>
      <c r="H99" s="412"/>
      <c r="I99" s="410"/>
      <c r="J99" s="406"/>
      <c r="K99" s="406"/>
      <c r="L99" s="406"/>
      <c r="M99" s="406"/>
      <c r="N99" s="406"/>
    </row>
    <row r="100" spans="1:14" ht="14.25">
      <c r="A100" s="1"/>
      <c r="B100" s="407" t="s">
        <v>109</v>
      </c>
      <c r="C100" s="408"/>
      <c r="D100" s="408"/>
      <c r="E100" s="408"/>
      <c r="F100" s="408"/>
      <c r="G100" s="408"/>
      <c r="H100" s="408"/>
      <c r="I100" s="410"/>
      <c r="J100" s="406"/>
      <c r="K100" s="406"/>
      <c r="L100" s="406"/>
      <c r="M100" s="406"/>
      <c r="N100" s="406"/>
    </row>
    <row r="101" spans="1:14" ht="14.25">
      <c r="A101" s="1"/>
      <c r="B101" s="407"/>
      <c r="C101" s="408"/>
      <c r="D101" s="408"/>
      <c r="E101" s="408"/>
      <c r="F101" s="408"/>
      <c r="G101" s="408"/>
      <c r="H101" s="408"/>
      <c r="I101" s="410"/>
      <c r="J101" s="406"/>
      <c r="K101" s="406"/>
      <c r="L101" s="406"/>
      <c r="M101" s="406"/>
      <c r="N101" s="406"/>
    </row>
    <row r="102" spans="1:14" ht="14.25">
      <c r="A102" s="1"/>
      <c r="B102" s="15"/>
      <c r="C102" s="17"/>
      <c r="D102" s="16"/>
      <c r="E102" s="16"/>
      <c r="F102" s="16"/>
      <c r="G102" s="17"/>
      <c r="H102" s="17"/>
      <c r="I102" s="410"/>
      <c r="J102" s="406"/>
      <c r="K102" s="406"/>
      <c r="L102" s="406"/>
      <c r="M102" s="406"/>
      <c r="N102" s="406"/>
    </row>
    <row r="103" spans="1:14" ht="14.25">
      <c r="A103" s="1"/>
      <c r="B103" s="15"/>
      <c r="C103" s="17"/>
      <c r="D103" s="16"/>
      <c r="E103" s="16"/>
      <c r="F103" s="16"/>
      <c r="G103" s="17"/>
      <c r="H103" s="17"/>
      <c r="I103" s="410"/>
      <c r="J103" s="406"/>
      <c r="K103" s="406"/>
      <c r="L103" s="406"/>
      <c r="M103" s="406"/>
      <c r="N103" s="406"/>
    </row>
    <row r="104" spans="1:14" ht="14.25">
      <c r="A104" s="1"/>
      <c r="B104" s="15"/>
      <c r="C104" s="17"/>
      <c r="D104" s="16"/>
      <c r="E104" s="16"/>
      <c r="F104" s="16"/>
      <c r="G104" s="17"/>
      <c r="H104" s="17"/>
      <c r="I104" s="410"/>
      <c r="J104" s="406"/>
      <c r="K104" s="406"/>
      <c r="L104" s="406"/>
      <c r="M104" s="406"/>
      <c r="N104" s="406"/>
    </row>
    <row r="105" spans="1:14" ht="14.25">
      <c r="A105" s="1"/>
      <c r="B105" s="15"/>
      <c r="C105" s="17"/>
      <c r="D105" s="16"/>
      <c r="E105" s="16"/>
      <c r="F105" s="16"/>
      <c r="G105" s="17"/>
      <c r="H105" s="17"/>
      <c r="I105" s="410"/>
      <c r="J105" s="406"/>
      <c r="K105" s="406"/>
      <c r="L105" s="406"/>
      <c r="M105" s="406"/>
      <c r="N105" s="406"/>
    </row>
    <row r="106" spans="1:14" ht="14.25">
      <c r="A106" s="1"/>
      <c r="B106" s="15"/>
      <c r="C106" s="17"/>
      <c r="D106" s="16"/>
      <c r="E106" s="16"/>
      <c r="F106" s="16"/>
      <c r="G106" s="17"/>
      <c r="H106" s="17"/>
      <c r="I106" s="410"/>
      <c r="J106" s="406"/>
      <c r="K106" s="406"/>
      <c r="L106" s="406"/>
      <c r="M106" s="406"/>
      <c r="N106" s="406"/>
    </row>
    <row r="107" spans="1:14" ht="14.25">
      <c r="A107" s="1"/>
      <c r="B107" s="15"/>
      <c r="C107" s="17"/>
      <c r="D107" s="16"/>
      <c r="E107" s="16"/>
      <c r="F107" s="16"/>
      <c r="G107" s="17"/>
      <c r="H107" s="17"/>
      <c r="I107" s="410"/>
      <c r="J107" s="406"/>
      <c r="K107" s="406"/>
      <c r="L107" s="406"/>
      <c r="M107" s="406"/>
      <c r="N107" s="406"/>
    </row>
    <row r="108" spans="1:14" ht="14.25">
      <c r="A108" s="1"/>
      <c r="B108" s="15"/>
      <c r="C108" s="17"/>
      <c r="D108" s="16"/>
      <c r="E108" s="16"/>
      <c r="F108" s="16"/>
      <c r="G108" s="17"/>
      <c r="H108" s="17"/>
      <c r="I108" s="410"/>
      <c r="J108" s="406"/>
      <c r="K108" s="406"/>
      <c r="L108" s="406"/>
      <c r="M108" s="406"/>
      <c r="N108" s="406"/>
    </row>
    <row r="109" spans="1:14" ht="14.25">
      <c r="A109" s="10"/>
      <c r="B109" s="15"/>
      <c r="C109" s="17"/>
      <c r="D109" s="16"/>
      <c r="E109" s="16"/>
      <c r="F109" s="16"/>
      <c r="G109" s="17"/>
      <c r="H109" s="17"/>
      <c r="I109" s="410"/>
      <c r="J109" s="406"/>
      <c r="K109" s="406"/>
      <c r="L109" s="406"/>
      <c r="M109" s="406"/>
      <c r="N109" s="406"/>
    </row>
    <row r="110" spans="1:14" ht="14.25">
      <c r="A110" s="10"/>
      <c r="B110" s="15"/>
      <c r="C110" s="17"/>
      <c r="D110" s="16"/>
      <c r="E110" s="16"/>
      <c r="F110" s="16"/>
      <c r="G110" s="17"/>
      <c r="H110" s="17"/>
      <c r="I110" s="410"/>
      <c r="J110" s="406"/>
      <c r="K110" s="406"/>
      <c r="L110" s="406"/>
      <c r="M110" s="406"/>
      <c r="N110" s="406"/>
    </row>
    <row r="111" spans="1:14" ht="14.25">
      <c r="A111" s="10"/>
      <c r="B111" s="15"/>
      <c r="C111" s="17"/>
      <c r="D111" s="16"/>
      <c r="E111" s="16"/>
      <c r="F111" s="16"/>
      <c r="G111" s="17"/>
      <c r="H111" s="17"/>
      <c r="I111" s="410"/>
      <c r="J111" s="406"/>
      <c r="K111" s="406"/>
      <c r="L111" s="406"/>
      <c r="M111" s="406"/>
      <c r="N111" s="406"/>
    </row>
    <row r="112" spans="1:14" ht="14.25">
      <c r="A112" s="10"/>
      <c r="B112" s="15"/>
      <c r="C112" s="17"/>
      <c r="D112" s="16"/>
      <c r="E112" s="16"/>
      <c r="F112" s="16"/>
      <c r="G112" s="17"/>
      <c r="H112" s="17"/>
      <c r="I112" s="410"/>
      <c r="J112" s="406"/>
      <c r="K112" s="406"/>
      <c r="L112" s="406"/>
      <c r="M112" s="406"/>
      <c r="N112" s="406"/>
    </row>
    <row r="113" spans="1:14" ht="14.25">
      <c r="A113" s="10"/>
      <c r="B113" s="15"/>
      <c r="C113" s="17"/>
      <c r="D113" s="16"/>
      <c r="E113" s="16"/>
      <c r="F113" s="16"/>
      <c r="G113" s="17"/>
      <c r="H113" s="17"/>
      <c r="I113" s="410"/>
      <c r="J113" s="406"/>
      <c r="K113" s="406"/>
      <c r="L113" s="406"/>
      <c r="M113" s="406"/>
      <c r="N113" s="406"/>
    </row>
    <row r="114" spans="1:14" ht="14.25">
      <c r="A114" s="10"/>
      <c r="B114" s="15"/>
      <c r="C114" s="17"/>
      <c r="D114" s="16"/>
      <c r="E114" s="16"/>
      <c r="F114" s="16"/>
      <c r="G114" s="17"/>
      <c r="H114" s="17"/>
      <c r="I114" s="410"/>
      <c r="J114" s="406"/>
      <c r="K114" s="406"/>
      <c r="L114" s="406"/>
      <c r="M114" s="406"/>
      <c r="N114" s="406"/>
    </row>
    <row r="115" spans="1:14" ht="14.25">
      <c r="A115" s="10"/>
      <c r="B115" s="15"/>
      <c r="C115" s="17"/>
      <c r="D115" s="16"/>
      <c r="E115" s="16"/>
      <c r="F115" s="16"/>
      <c r="G115" s="17"/>
      <c r="H115" s="17"/>
      <c r="I115" s="410"/>
      <c r="J115" s="406"/>
      <c r="K115" s="406"/>
      <c r="L115" s="406"/>
      <c r="M115" s="406"/>
      <c r="N115" s="406"/>
    </row>
    <row r="116" spans="1:14" ht="14.25">
      <c r="A116" s="10"/>
      <c r="B116" s="15"/>
      <c r="C116" s="17"/>
      <c r="D116" s="16"/>
      <c r="E116" s="16"/>
      <c r="F116" s="16"/>
      <c r="G116" s="17"/>
      <c r="H116" s="17"/>
      <c r="I116" s="410"/>
      <c r="J116" s="406"/>
      <c r="K116" s="406"/>
      <c r="L116" s="406"/>
      <c r="M116" s="406"/>
      <c r="N116" s="406"/>
    </row>
    <row r="117" spans="1:14" ht="14.25">
      <c r="A117" s="10"/>
      <c r="B117" s="15"/>
      <c r="C117" s="17"/>
      <c r="D117" s="16"/>
      <c r="E117" s="16"/>
      <c r="F117" s="16"/>
      <c r="G117" s="17"/>
      <c r="H117" s="17"/>
      <c r="I117" s="410"/>
      <c r="J117" s="406"/>
      <c r="K117" s="406"/>
      <c r="L117" s="406"/>
      <c r="M117" s="406"/>
      <c r="N117" s="406"/>
    </row>
    <row r="118" spans="1:14" ht="14.25">
      <c r="A118" s="10"/>
      <c r="B118" s="15"/>
      <c r="C118" s="17"/>
      <c r="D118" s="16"/>
      <c r="E118" s="16"/>
      <c r="F118" s="16"/>
      <c r="G118" s="17"/>
      <c r="H118" s="17"/>
      <c r="I118" s="410"/>
      <c r="J118" s="406"/>
      <c r="K118" s="406"/>
      <c r="L118" s="406"/>
      <c r="M118" s="406"/>
      <c r="N118" s="406"/>
    </row>
    <row r="119" spans="1:14" ht="14.25">
      <c r="A119" s="10"/>
      <c r="B119" s="15"/>
      <c r="C119" s="17"/>
      <c r="D119" s="16"/>
      <c r="E119" s="16"/>
      <c r="F119" s="16"/>
      <c r="G119" s="17"/>
      <c r="H119" s="17"/>
      <c r="I119" s="410"/>
      <c r="J119" s="406"/>
      <c r="K119" s="406"/>
      <c r="L119" s="406"/>
      <c r="M119" s="406"/>
      <c r="N119" s="406"/>
    </row>
    <row r="120" spans="1:14" ht="14.25">
      <c r="A120" s="10"/>
      <c r="B120" s="15"/>
      <c r="C120" s="17"/>
      <c r="D120" s="16"/>
      <c r="E120" s="16"/>
      <c r="F120" s="16"/>
      <c r="G120" s="17"/>
      <c r="H120" s="17"/>
      <c r="I120" s="410"/>
      <c r="J120" s="406"/>
      <c r="K120" s="406"/>
      <c r="L120" s="406"/>
      <c r="M120" s="406"/>
      <c r="N120" s="406"/>
    </row>
    <row r="121" spans="1:14" ht="14.25">
      <c r="A121" s="10"/>
      <c r="B121" s="15"/>
      <c r="C121" s="17"/>
      <c r="D121" s="16"/>
      <c r="E121" s="16"/>
      <c r="F121" s="16"/>
      <c r="G121" s="17"/>
      <c r="H121" s="17"/>
      <c r="I121" s="410"/>
      <c r="J121" s="406"/>
      <c r="K121" s="406"/>
      <c r="L121" s="406"/>
      <c r="M121" s="406"/>
      <c r="N121" s="406"/>
    </row>
    <row r="122" spans="1:14" ht="14.25">
      <c r="A122" s="10"/>
      <c r="B122" s="15"/>
      <c r="C122" s="17"/>
      <c r="D122" s="16"/>
      <c r="E122" s="16"/>
      <c r="F122" s="16"/>
      <c r="G122" s="17"/>
      <c r="H122" s="17"/>
      <c r="I122" s="410"/>
      <c r="J122" s="406"/>
      <c r="K122" s="406"/>
      <c r="L122" s="406"/>
      <c r="M122" s="406"/>
      <c r="N122" s="406"/>
    </row>
    <row r="123" spans="1:14" ht="14.25">
      <c r="A123" s="10"/>
      <c r="B123" s="15"/>
      <c r="C123" s="17"/>
      <c r="D123" s="16"/>
      <c r="E123" s="16"/>
      <c r="F123" s="16"/>
      <c r="G123" s="17"/>
      <c r="H123" s="17"/>
      <c r="I123" s="410"/>
      <c r="J123" s="406"/>
      <c r="K123" s="406"/>
      <c r="L123" s="406"/>
      <c r="M123" s="406"/>
      <c r="N123" s="406"/>
    </row>
    <row r="124" spans="1:14" ht="14.25">
      <c r="A124" s="10"/>
      <c r="B124" s="15"/>
      <c r="C124" s="17"/>
      <c r="D124" s="16"/>
      <c r="E124" s="16"/>
      <c r="F124" s="16"/>
      <c r="G124" s="17"/>
      <c r="H124" s="17"/>
      <c r="I124" s="410"/>
      <c r="J124" s="406"/>
      <c r="K124" s="406"/>
      <c r="L124" s="406"/>
      <c r="M124" s="406"/>
      <c r="N124" s="406"/>
    </row>
    <row r="125" spans="1:14" ht="14.25">
      <c r="A125" s="10"/>
      <c r="B125" s="15"/>
      <c r="C125" s="17"/>
      <c r="D125" s="16"/>
      <c r="E125" s="16"/>
      <c r="F125" s="16"/>
      <c r="G125" s="17"/>
      <c r="H125" s="17"/>
      <c r="I125" s="410"/>
      <c r="J125" s="406"/>
      <c r="K125" s="406"/>
      <c r="L125" s="406"/>
      <c r="M125" s="406"/>
      <c r="N125" s="406"/>
    </row>
    <row r="126" spans="1:14" ht="14.25">
      <c r="A126" s="10"/>
      <c r="B126" s="15"/>
      <c r="C126" s="17"/>
      <c r="D126" s="16"/>
      <c r="E126" s="16"/>
      <c r="F126" s="16"/>
      <c r="G126" s="17"/>
      <c r="H126" s="17"/>
      <c r="I126" s="410"/>
      <c r="J126" s="406"/>
      <c r="K126" s="406"/>
      <c r="L126" s="406"/>
      <c r="M126" s="406"/>
      <c r="N126" s="406"/>
    </row>
    <row r="127" spans="1:14" ht="14.25">
      <c r="A127" s="10"/>
      <c r="B127" s="15"/>
      <c r="C127" s="17"/>
      <c r="D127" s="16"/>
      <c r="E127" s="16"/>
      <c r="F127" s="16"/>
      <c r="G127" s="17"/>
      <c r="H127" s="17"/>
      <c r="I127" s="410"/>
      <c r="J127" s="406"/>
      <c r="K127" s="406"/>
      <c r="L127" s="406"/>
      <c r="M127" s="406"/>
      <c r="N127" s="406"/>
    </row>
    <row r="128" spans="1:14" ht="14.25">
      <c r="A128" s="10"/>
      <c r="B128" s="15"/>
      <c r="C128" s="17"/>
      <c r="D128" s="16"/>
      <c r="E128" s="16"/>
      <c r="F128" s="16"/>
      <c r="G128" s="17"/>
      <c r="H128" s="17"/>
      <c r="I128" s="410"/>
      <c r="J128" s="406"/>
      <c r="K128" s="406"/>
      <c r="L128" s="406"/>
      <c r="M128" s="406"/>
      <c r="N128" s="406"/>
    </row>
    <row r="129" spans="1:14" ht="14.25">
      <c r="A129" s="10"/>
      <c r="B129" s="15"/>
      <c r="C129" s="17"/>
      <c r="D129" s="16"/>
      <c r="E129" s="16"/>
      <c r="F129" s="16"/>
      <c r="G129" s="17"/>
      <c r="H129" s="17"/>
      <c r="I129" s="410"/>
      <c r="J129" s="406"/>
      <c r="K129" s="406"/>
      <c r="L129" s="406"/>
      <c r="M129" s="406"/>
      <c r="N129" s="406"/>
    </row>
    <row r="130" spans="1:14" ht="14.25">
      <c r="A130" s="10"/>
      <c r="B130" s="15"/>
      <c r="C130" s="17"/>
      <c r="D130" s="16"/>
      <c r="E130" s="16"/>
      <c r="F130" s="16"/>
      <c r="G130" s="17"/>
      <c r="H130" s="17"/>
      <c r="I130" s="410"/>
      <c r="J130" s="406"/>
      <c r="K130" s="406"/>
      <c r="L130" s="406"/>
      <c r="M130" s="406"/>
      <c r="N130" s="406"/>
    </row>
    <row r="131" spans="1:14" ht="14.25">
      <c r="A131" s="10"/>
      <c r="B131" s="15"/>
      <c r="C131" s="17"/>
      <c r="D131" s="16"/>
      <c r="E131" s="16"/>
      <c r="F131" s="16"/>
      <c r="G131" s="17"/>
      <c r="H131" s="17"/>
      <c r="I131" s="410"/>
      <c r="J131" s="406"/>
      <c r="K131" s="406"/>
      <c r="L131" s="406"/>
      <c r="M131" s="406"/>
      <c r="N131" s="406"/>
    </row>
    <row r="132" spans="1:14" ht="14.25">
      <c r="A132" s="10"/>
      <c r="B132" s="10"/>
      <c r="C132" s="10"/>
      <c r="D132" s="9"/>
      <c r="E132" s="9"/>
      <c r="F132" s="9"/>
      <c r="G132" s="10"/>
      <c r="H132" s="10"/>
      <c r="I132" s="410"/>
      <c r="J132" s="406"/>
      <c r="K132" s="406"/>
      <c r="L132" s="406"/>
      <c r="M132" s="406"/>
      <c r="N132" s="406"/>
    </row>
  </sheetData>
  <sheetProtection/>
  <mergeCells count="15">
    <mergeCell ref="B18:G18"/>
    <mergeCell ref="B20:G20"/>
    <mergeCell ref="B60:G60"/>
    <mergeCell ref="B61:G61"/>
    <mergeCell ref="B19:G19"/>
    <mergeCell ref="I1:N1"/>
    <mergeCell ref="I17:N17"/>
    <mergeCell ref="B100:H101"/>
    <mergeCell ref="I18:N132"/>
    <mergeCell ref="B99:H99"/>
    <mergeCell ref="I2:N16"/>
    <mergeCell ref="B2:G2"/>
    <mergeCell ref="B3:G3"/>
    <mergeCell ref="B4:G4"/>
    <mergeCell ref="B62:G62"/>
  </mergeCells>
  <printOptions/>
  <pageMargins left="0.19" right="0.16" top="0.18" bottom="0.19" header="0.23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U728"/>
  <sheetViews>
    <sheetView tabSelected="1" view="pageBreakPreview" zoomScale="80" zoomScaleNormal="90" zoomScaleSheetLayoutView="80" zoomScalePageLayoutView="0" workbookViewId="0" topLeftCell="A1">
      <selection activeCell="L17" sqref="L17"/>
    </sheetView>
  </sheetViews>
  <sheetFormatPr defaultColWidth="9.140625" defaultRowHeight="12.75"/>
  <cols>
    <col min="1" max="1" width="3.00390625" style="364" customWidth="1"/>
    <col min="2" max="2" width="84.7109375" style="0" customWidth="1"/>
    <col min="3" max="3" width="11.28125" style="0" hidden="1" customWidth="1"/>
    <col min="4" max="4" width="5.57421875" style="0" hidden="1" customWidth="1"/>
    <col min="5" max="9" width="0" style="0" hidden="1" customWidth="1"/>
    <col min="10" max="10" width="13.7109375" style="173" customWidth="1"/>
    <col min="11" max="11" width="13.7109375" style="180" customWidth="1"/>
    <col min="12" max="12" width="13.7109375" style="220" customWidth="1"/>
    <col min="13" max="13" width="13.7109375" style="174" customWidth="1"/>
  </cols>
  <sheetData>
    <row r="1" spans="1:21" ht="15">
      <c r="A1" s="361"/>
      <c r="B1" s="131"/>
      <c r="C1" s="132"/>
      <c r="D1" s="132"/>
      <c r="E1" s="132"/>
      <c r="F1" s="131"/>
      <c r="G1" s="132"/>
      <c r="H1" s="132"/>
      <c r="I1" s="132"/>
      <c r="J1" s="212"/>
      <c r="K1" s="214"/>
      <c r="L1" s="214"/>
      <c r="M1" s="214"/>
      <c r="N1" s="134"/>
      <c r="O1" s="131"/>
      <c r="P1" s="417" t="s">
        <v>96</v>
      </c>
      <c r="Q1" s="418"/>
      <c r="R1" s="418"/>
      <c r="S1" s="418"/>
      <c r="T1" s="418"/>
      <c r="U1" s="418"/>
    </row>
    <row r="2" spans="1:21" ht="15">
      <c r="A2" s="362">
        <v>0</v>
      </c>
      <c r="B2" s="419" t="str">
        <f>+'Financial Statements'!B2:G2</f>
        <v>FORMATION GROUP PLC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134"/>
      <c r="O2" s="131"/>
      <c r="P2" s="424"/>
      <c r="Q2" s="425"/>
      <c r="R2" s="425"/>
      <c r="S2" s="425"/>
      <c r="T2" s="425"/>
      <c r="U2" s="425"/>
    </row>
    <row r="3" spans="1:21" ht="15">
      <c r="A3" s="362">
        <v>0</v>
      </c>
      <c r="B3" s="421" t="s">
        <v>106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134"/>
      <c r="O3" s="131"/>
      <c r="P3" s="426"/>
      <c r="Q3" s="425"/>
      <c r="R3" s="425"/>
      <c r="S3" s="425"/>
      <c r="T3" s="425"/>
      <c r="U3" s="425"/>
    </row>
    <row r="4" spans="1:21" ht="15">
      <c r="A4" s="362">
        <v>0</v>
      </c>
      <c r="B4" s="422" t="str">
        <f>+'Financial Statements'!B4:G4</f>
        <v>Years ended 31 AUGUST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134"/>
      <c r="O4" s="131"/>
      <c r="P4" s="426"/>
      <c r="Q4" s="425"/>
      <c r="R4" s="425"/>
      <c r="S4" s="425"/>
      <c r="T4" s="425"/>
      <c r="U4" s="425"/>
    </row>
    <row r="5" spans="1:21" ht="15">
      <c r="A5" s="362">
        <v>0</v>
      </c>
      <c r="B5" s="134"/>
      <c r="C5" s="135"/>
      <c r="D5" s="135">
        <v>2004</v>
      </c>
      <c r="E5" s="135">
        <v>2005</v>
      </c>
      <c r="F5" s="135">
        <v>2006</v>
      </c>
      <c r="G5" s="135">
        <v>2007</v>
      </c>
      <c r="H5" s="135">
        <v>2008</v>
      </c>
      <c r="I5" s="135">
        <v>2009</v>
      </c>
      <c r="J5" s="247">
        <f>+'Financial Statements'!D5</f>
        <v>2016</v>
      </c>
      <c r="K5" s="247">
        <f>+'Financial Statements'!E5</f>
        <v>2015</v>
      </c>
      <c r="L5" s="247">
        <f>+'Financial Statements'!F5</f>
        <v>2014</v>
      </c>
      <c r="M5" s="247">
        <f>+'Financial Statements'!G5</f>
        <v>2013</v>
      </c>
      <c r="N5" s="134"/>
      <c r="O5" s="131"/>
      <c r="P5" s="426"/>
      <c r="Q5" s="425"/>
      <c r="R5" s="425"/>
      <c r="S5" s="425"/>
      <c r="T5" s="425"/>
      <c r="U5" s="425"/>
    </row>
    <row r="6" spans="1:21" ht="15.75" thickBot="1">
      <c r="A6" s="362">
        <v>0</v>
      </c>
      <c r="B6" s="134"/>
      <c r="C6" s="213"/>
      <c r="D6" s="136" t="s">
        <v>122</v>
      </c>
      <c r="E6" s="136" t="s">
        <v>122</v>
      </c>
      <c r="F6" s="136" t="s">
        <v>122</v>
      </c>
      <c r="G6" s="136" t="s">
        <v>122</v>
      </c>
      <c r="H6" s="136" t="s">
        <v>122</v>
      </c>
      <c r="I6" s="136" t="s">
        <v>122</v>
      </c>
      <c r="J6" s="136" t="str">
        <f>+K6</f>
        <v>£'000</v>
      </c>
      <c r="K6" s="136" t="str">
        <f>+M6</f>
        <v>£'000</v>
      </c>
      <c r="L6" s="136" t="str">
        <f>+M6</f>
        <v>£'000</v>
      </c>
      <c r="M6" s="244" t="str">
        <f>+'Financial Statements'!G6</f>
        <v>£'000</v>
      </c>
      <c r="N6" s="134"/>
      <c r="O6" s="131"/>
      <c r="P6" s="426"/>
      <c r="Q6" s="425"/>
      <c r="R6" s="425"/>
      <c r="S6" s="425"/>
      <c r="T6" s="425"/>
      <c r="U6" s="425"/>
    </row>
    <row r="7" spans="1:21" ht="15">
      <c r="A7" s="362">
        <v>0</v>
      </c>
      <c r="B7" s="134" t="s">
        <v>154</v>
      </c>
      <c r="C7" s="137"/>
      <c r="D7" s="137"/>
      <c r="E7" s="137"/>
      <c r="F7" s="137"/>
      <c r="G7" s="137"/>
      <c r="H7" s="137"/>
      <c r="I7" s="137"/>
      <c r="J7" s="137">
        <f>K19</f>
        <v>7596</v>
      </c>
      <c r="K7" s="137">
        <f>L19</f>
        <v>5782</v>
      </c>
      <c r="L7" s="137">
        <f>M19</f>
        <v>5990</v>
      </c>
      <c r="M7" s="137">
        <v>6395</v>
      </c>
      <c r="N7" s="134"/>
      <c r="O7" s="131"/>
      <c r="P7" s="426"/>
      <c r="Q7" s="425"/>
      <c r="R7" s="425"/>
      <c r="S7" s="425"/>
      <c r="T7" s="425"/>
      <c r="U7" s="425"/>
    </row>
    <row r="8" spans="1:21" ht="15">
      <c r="A8" s="362">
        <v>0</v>
      </c>
      <c r="B8" s="307" t="s">
        <v>150</v>
      </c>
      <c r="C8" s="139"/>
      <c r="D8" s="139"/>
      <c r="E8" s="139"/>
      <c r="F8" s="140"/>
      <c r="G8" s="139"/>
      <c r="H8" s="139"/>
      <c r="I8" s="139"/>
      <c r="J8" s="165" t="s">
        <v>17</v>
      </c>
      <c r="K8" s="165"/>
      <c r="L8" s="165"/>
      <c r="M8" s="165"/>
      <c r="N8" s="134"/>
      <c r="O8" s="134"/>
      <c r="P8" s="426"/>
      <c r="Q8" s="425"/>
      <c r="R8" s="425"/>
      <c r="S8" s="425"/>
      <c r="T8" s="425"/>
      <c r="U8" s="425"/>
    </row>
    <row r="9" spans="1:21" ht="15">
      <c r="A9" s="362">
        <v>0</v>
      </c>
      <c r="B9" s="6" t="s">
        <v>146</v>
      </c>
      <c r="C9" s="142"/>
      <c r="D9" s="143"/>
      <c r="E9" s="142"/>
      <c r="F9" s="144"/>
      <c r="G9" s="142"/>
      <c r="H9" s="142"/>
      <c r="I9" s="142"/>
      <c r="J9" s="143">
        <v>0</v>
      </c>
      <c r="K9" s="143">
        <v>0</v>
      </c>
      <c r="L9" s="143">
        <v>0</v>
      </c>
      <c r="M9" s="143">
        <v>0</v>
      </c>
      <c r="N9" s="134"/>
      <c r="O9" s="131"/>
      <c r="P9" s="426"/>
      <c r="Q9" s="425"/>
      <c r="R9" s="425"/>
      <c r="S9" s="425"/>
      <c r="T9" s="425"/>
      <c r="U9" s="425"/>
    </row>
    <row r="10" spans="1:21" ht="15">
      <c r="A10" s="362">
        <v>0</v>
      </c>
      <c r="B10" s="12" t="s">
        <v>147</v>
      </c>
      <c r="C10" s="139"/>
      <c r="D10" s="139"/>
      <c r="E10" s="139"/>
      <c r="F10" s="140"/>
      <c r="G10" s="139"/>
      <c r="H10" s="139"/>
      <c r="I10" s="139"/>
      <c r="J10" s="165">
        <v>0</v>
      </c>
      <c r="K10" s="165">
        <v>0</v>
      </c>
      <c r="L10" s="165">
        <v>0</v>
      </c>
      <c r="M10" s="165">
        <v>0</v>
      </c>
      <c r="N10" s="134"/>
      <c r="O10" s="131"/>
      <c r="P10" s="426"/>
      <c r="Q10" s="425"/>
      <c r="R10" s="425"/>
      <c r="S10" s="425"/>
      <c r="T10" s="425"/>
      <c r="U10" s="425"/>
    </row>
    <row r="11" spans="1:21" ht="15">
      <c r="A11" s="362">
        <v>0</v>
      </c>
      <c r="B11" s="6" t="s">
        <v>152</v>
      </c>
      <c r="C11" s="145"/>
      <c r="D11" s="145"/>
      <c r="E11" s="145"/>
      <c r="F11" s="146"/>
      <c r="G11" s="145"/>
      <c r="H11" s="145"/>
      <c r="I11" s="145"/>
      <c r="J11" s="145">
        <v>0</v>
      </c>
      <c r="K11" s="145">
        <v>0</v>
      </c>
      <c r="L11" s="145">
        <v>602</v>
      </c>
      <c r="M11" s="145">
        <v>0</v>
      </c>
      <c r="N11" s="134"/>
      <c r="O11" s="131"/>
      <c r="P11" s="426"/>
      <c r="Q11" s="425"/>
      <c r="R11" s="425"/>
      <c r="S11" s="425"/>
      <c r="T11" s="425"/>
      <c r="U11" s="425"/>
    </row>
    <row r="12" spans="1:21" ht="15">
      <c r="A12" s="362">
        <v>0</v>
      </c>
      <c r="B12" s="164" t="s">
        <v>151</v>
      </c>
      <c r="C12" s="165"/>
      <c r="D12" s="165"/>
      <c r="E12" s="165"/>
      <c r="F12" s="166"/>
      <c r="G12" s="165"/>
      <c r="H12" s="165"/>
      <c r="I12" s="165"/>
      <c r="J12" s="165">
        <v>0</v>
      </c>
      <c r="K12" s="165">
        <v>0</v>
      </c>
      <c r="L12" s="165">
        <v>0</v>
      </c>
      <c r="M12" s="165">
        <v>0</v>
      </c>
      <c r="N12" s="134"/>
      <c r="O12" s="131"/>
      <c r="P12" s="426"/>
      <c r="Q12" s="425"/>
      <c r="R12" s="425"/>
      <c r="S12" s="425"/>
      <c r="T12" s="425"/>
      <c r="U12" s="425"/>
    </row>
    <row r="13" spans="1:21" ht="15">
      <c r="A13" s="362">
        <v>0</v>
      </c>
      <c r="B13" s="6" t="s">
        <v>148</v>
      </c>
      <c r="C13" s="145"/>
      <c r="D13" s="145"/>
      <c r="E13" s="145"/>
      <c r="F13" s="146"/>
      <c r="G13" s="145"/>
      <c r="H13" s="145"/>
      <c r="I13" s="145"/>
      <c r="J13" s="145">
        <v>0</v>
      </c>
      <c r="K13" s="145">
        <v>0</v>
      </c>
      <c r="L13" s="145">
        <v>0</v>
      </c>
      <c r="M13" s="145">
        <v>0</v>
      </c>
      <c r="N13" s="134"/>
      <c r="O13" s="131"/>
      <c r="P13" s="426"/>
      <c r="Q13" s="425"/>
      <c r="R13" s="425"/>
      <c r="S13" s="425"/>
      <c r="T13" s="425"/>
      <c r="U13" s="425"/>
    </row>
    <row r="14" spans="1:21" ht="15">
      <c r="A14" s="362">
        <v>0</v>
      </c>
      <c r="B14" s="5" t="s">
        <v>207</v>
      </c>
      <c r="C14" s="155"/>
      <c r="D14" s="155"/>
      <c r="E14" s="155"/>
      <c r="F14" s="156"/>
      <c r="G14" s="155"/>
      <c r="H14" s="155"/>
      <c r="I14" s="155"/>
      <c r="J14" s="155">
        <f>SUM(J9:J13)</f>
        <v>0</v>
      </c>
      <c r="K14" s="155">
        <f>SUM(K9:K13)</f>
        <v>0</v>
      </c>
      <c r="L14" s="155">
        <f>SUM(L9:L13)</f>
        <v>602</v>
      </c>
      <c r="M14" s="155">
        <f>SUM(M9:M13)</f>
        <v>0</v>
      </c>
      <c r="N14" s="134"/>
      <c r="O14" s="131"/>
      <c r="P14" s="426"/>
      <c r="Q14" s="425"/>
      <c r="R14" s="425"/>
      <c r="S14" s="425"/>
      <c r="T14" s="425"/>
      <c r="U14" s="425"/>
    </row>
    <row r="15" spans="1:21" ht="15.75" thickBot="1">
      <c r="A15" s="362">
        <v>0</v>
      </c>
      <c r="B15" s="6" t="s">
        <v>257</v>
      </c>
      <c r="C15" s="142"/>
      <c r="D15" s="143"/>
      <c r="E15" s="142"/>
      <c r="F15" s="144"/>
      <c r="G15" s="142"/>
      <c r="H15" s="142"/>
      <c r="I15" s="142"/>
      <c r="J15" s="143"/>
      <c r="K15" s="143"/>
      <c r="L15" s="143"/>
      <c r="M15" s="143"/>
      <c r="N15" s="134"/>
      <c r="O15" s="131"/>
      <c r="P15" s="426"/>
      <c r="Q15" s="425"/>
      <c r="R15" s="425"/>
      <c r="S15" s="425"/>
      <c r="T15" s="425"/>
      <c r="U15" s="425"/>
    </row>
    <row r="16" spans="1:21" ht="15.75" thickTop="1">
      <c r="A16" s="362">
        <v>0</v>
      </c>
      <c r="B16" s="12" t="s">
        <v>199</v>
      </c>
      <c r="C16" s="139"/>
      <c r="D16" s="139"/>
      <c r="E16" s="139"/>
      <c r="F16" s="140"/>
      <c r="G16" s="139"/>
      <c r="H16" s="139"/>
      <c r="I16" s="139"/>
      <c r="J16" s="165">
        <v>1763</v>
      </c>
      <c r="K16" s="165">
        <v>2033</v>
      </c>
      <c r="L16" s="367">
        <v>-99</v>
      </c>
      <c r="M16" s="165">
        <v>-387</v>
      </c>
      <c r="N16" s="134"/>
      <c r="O16" s="131"/>
      <c r="P16" s="426"/>
      <c r="Q16" s="425"/>
      <c r="R16" s="425"/>
      <c r="S16" s="425"/>
      <c r="T16" s="425"/>
      <c r="U16" s="425"/>
    </row>
    <row r="17" spans="1:21" ht="15">
      <c r="A17" s="362">
        <v>0</v>
      </c>
      <c r="B17" s="6" t="s">
        <v>200</v>
      </c>
      <c r="C17" s="142"/>
      <c r="D17" s="147"/>
      <c r="E17" s="142"/>
      <c r="F17" s="144"/>
      <c r="G17" s="142"/>
      <c r="H17" s="142"/>
      <c r="I17" s="142"/>
      <c r="J17" s="143">
        <v>1022</v>
      </c>
      <c r="K17" s="143">
        <v>-219</v>
      </c>
      <c r="L17" s="368">
        <v>-711</v>
      </c>
      <c r="M17" s="143">
        <v>-18</v>
      </c>
      <c r="N17" s="134"/>
      <c r="O17" s="131"/>
      <c r="P17" s="426"/>
      <c r="Q17" s="425"/>
      <c r="R17" s="425"/>
      <c r="S17" s="425"/>
      <c r="T17" s="425"/>
      <c r="U17" s="425"/>
    </row>
    <row r="18" spans="1:21" ht="15.75" thickBot="1">
      <c r="A18" s="361">
        <v>1</v>
      </c>
      <c r="B18" s="353" t="s">
        <v>208</v>
      </c>
      <c r="C18" s="354"/>
      <c r="D18" s="355"/>
      <c r="E18" s="354"/>
      <c r="F18" s="356"/>
      <c r="G18" s="354"/>
      <c r="H18" s="354"/>
      <c r="I18" s="354"/>
      <c r="J18" s="357">
        <f>SUM(J16:J17)</f>
        <v>2785</v>
      </c>
      <c r="K18" s="357">
        <f>SUM(K16:K17)</f>
        <v>1814</v>
      </c>
      <c r="L18" s="366">
        <f>SUM(L16:L17)</f>
        <v>-810</v>
      </c>
      <c r="M18" s="357">
        <f>SUM(M16:M17)</f>
        <v>-405</v>
      </c>
      <c r="N18" s="134"/>
      <c r="O18" s="131"/>
      <c r="P18" s="426"/>
      <c r="Q18" s="425"/>
      <c r="R18" s="425"/>
      <c r="S18" s="425"/>
      <c r="T18" s="425"/>
      <c r="U18" s="425"/>
    </row>
    <row r="19" spans="1:21" ht="16.5" thickBot="1" thickTop="1">
      <c r="A19" s="361">
        <v>2</v>
      </c>
      <c r="B19" s="344" t="s">
        <v>153</v>
      </c>
      <c r="C19" s="345"/>
      <c r="D19" s="346"/>
      <c r="E19" s="345"/>
      <c r="F19" s="347"/>
      <c r="G19" s="345"/>
      <c r="H19" s="345"/>
      <c r="I19" s="345"/>
      <c r="J19" s="348">
        <f>J18+J14+J7</f>
        <v>10381</v>
      </c>
      <c r="K19" s="348">
        <f>K18+K14+K7</f>
        <v>7596</v>
      </c>
      <c r="L19" s="365">
        <f>L18+L14+L7</f>
        <v>5782</v>
      </c>
      <c r="M19" s="348">
        <f>M18+M14+M7</f>
        <v>5990</v>
      </c>
      <c r="N19" s="134"/>
      <c r="O19" s="131"/>
      <c r="P19" s="426"/>
      <c r="Q19" s="425"/>
      <c r="R19" s="425"/>
      <c r="S19" s="425"/>
      <c r="T19" s="425"/>
      <c r="U19" s="425"/>
    </row>
    <row r="20" spans="1:21" ht="15.75" thickTop="1">
      <c r="A20" s="363">
        <v>0</v>
      </c>
      <c r="B20" s="131"/>
      <c r="C20" s="132"/>
      <c r="D20" s="132"/>
      <c r="E20" s="132"/>
      <c r="F20" s="131"/>
      <c r="G20" s="132"/>
      <c r="H20" s="132"/>
      <c r="I20" s="132"/>
      <c r="J20" s="240"/>
      <c r="K20" s="239"/>
      <c r="L20" s="239"/>
      <c r="M20" s="239"/>
      <c r="N20" s="134"/>
      <c r="O20" s="131"/>
      <c r="P20" s="417" t="s">
        <v>101</v>
      </c>
      <c r="Q20" s="418"/>
      <c r="R20" s="418"/>
      <c r="S20" s="418"/>
      <c r="T20" s="418"/>
      <c r="U20" s="418"/>
    </row>
    <row r="21" spans="1:21" ht="15">
      <c r="A21" s="363">
        <v>0</v>
      </c>
      <c r="B21" s="131"/>
      <c r="C21" s="132"/>
      <c r="D21" s="132"/>
      <c r="E21" s="132"/>
      <c r="F21" s="131"/>
      <c r="G21" s="132"/>
      <c r="H21" s="132"/>
      <c r="I21" s="132"/>
      <c r="J21" s="241"/>
      <c r="K21" s="241"/>
      <c r="L21" s="241"/>
      <c r="M21" s="241"/>
      <c r="N21" s="134"/>
      <c r="O21" s="131"/>
      <c r="P21" s="427" t="s">
        <v>212</v>
      </c>
      <c r="Q21" s="418"/>
      <c r="R21" s="418"/>
      <c r="S21" s="418"/>
      <c r="T21" s="418"/>
      <c r="U21" s="418"/>
    </row>
    <row r="22" spans="1:21" ht="15">
      <c r="A22" s="363">
        <v>0</v>
      </c>
      <c r="B22" s="419" t="str">
        <f>+'Financial Statements'!B2:G2</f>
        <v>FORMATION GROUP PLC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134"/>
      <c r="O22" s="131"/>
      <c r="P22" s="427"/>
      <c r="Q22" s="418"/>
      <c r="R22" s="418"/>
      <c r="S22" s="418"/>
      <c r="T22" s="418"/>
      <c r="U22" s="418"/>
    </row>
    <row r="23" spans="1:21" ht="16.5">
      <c r="A23" s="363">
        <v>0</v>
      </c>
      <c r="B23" s="421" t="s">
        <v>210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134"/>
      <c r="O23" s="131"/>
      <c r="P23" s="427"/>
      <c r="Q23" s="418"/>
      <c r="R23" s="418"/>
      <c r="S23" s="418"/>
      <c r="T23" s="418"/>
      <c r="U23" s="418"/>
    </row>
    <row r="24" spans="1:21" ht="15">
      <c r="A24" s="363">
        <v>0</v>
      </c>
      <c r="B24" s="422" t="str">
        <f>+'Financial Statements'!B20:G20</f>
        <v>as at 31 AUGUST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134"/>
      <c r="O24" s="131"/>
      <c r="P24" s="427"/>
      <c r="Q24" s="418"/>
      <c r="R24" s="418"/>
      <c r="S24" s="418"/>
      <c r="T24" s="418"/>
      <c r="U24" s="418"/>
    </row>
    <row r="25" spans="1:21" ht="14.25">
      <c r="A25" s="363">
        <v>0</v>
      </c>
      <c r="B25" s="134"/>
      <c r="C25" s="135"/>
      <c r="D25" s="135">
        <v>2004</v>
      </c>
      <c r="E25" s="135">
        <v>2005</v>
      </c>
      <c r="F25" s="135">
        <v>2006</v>
      </c>
      <c r="G25" s="135">
        <v>2007</v>
      </c>
      <c r="H25" s="135">
        <v>2008</v>
      </c>
      <c r="I25" s="135">
        <v>2009</v>
      </c>
      <c r="J25" s="135">
        <f>+'Financial Statements'!D5</f>
        <v>2016</v>
      </c>
      <c r="K25" s="135">
        <f>+'Financial Statements'!E5</f>
        <v>2015</v>
      </c>
      <c r="L25" s="135">
        <f>+'Financial Statements'!F5</f>
        <v>2014</v>
      </c>
      <c r="M25" s="135">
        <f>+'Financial Statements'!G5</f>
        <v>2013</v>
      </c>
      <c r="N25" s="134"/>
      <c r="O25" s="131"/>
      <c r="P25" s="427"/>
      <c r="Q25" s="418"/>
      <c r="R25" s="418"/>
      <c r="S25" s="418"/>
      <c r="T25" s="418"/>
      <c r="U25" s="418"/>
    </row>
    <row r="26" spans="1:21" ht="15" thickBot="1">
      <c r="A26" s="363">
        <v>0</v>
      </c>
      <c r="B26" s="134"/>
      <c r="C26" s="213"/>
      <c r="D26" s="213" t="s">
        <v>122</v>
      </c>
      <c r="E26" s="213" t="s">
        <v>122</v>
      </c>
      <c r="F26" s="213" t="s">
        <v>122</v>
      </c>
      <c r="G26" s="213" t="s">
        <v>122</v>
      </c>
      <c r="H26" s="213" t="s">
        <v>122</v>
      </c>
      <c r="I26" s="213" t="s">
        <v>122</v>
      </c>
      <c r="J26" s="136" t="str">
        <f>+K26</f>
        <v>£'000</v>
      </c>
      <c r="K26" s="136" t="str">
        <f>+K6</f>
        <v>£'000</v>
      </c>
      <c r="L26" s="136" t="str">
        <f>+L6</f>
        <v>£'000</v>
      </c>
      <c r="M26" s="136" t="str">
        <f>+M6</f>
        <v>£'000</v>
      </c>
      <c r="N26" s="134"/>
      <c r="O26" s="131"/>
      <c r="P26" s="427"/>
      <c r="Q26" s="418"/>
      <c r="R26" s="418"/>
      <c r="S26" s="418"/>
      <c r="T26" s="418"/>
      <c r="U26" s="418"/>
    </row>
    <row r="27" spans="1:21" ht="14.25">
      <c r="A27" s="363">
        <v>0</v>
      </c>
      <c r="B27" s="150" t="s">
        <v>209</v>
      </c>
      <c r="C27" s="137"/>
      <c r="D27" s="137"/>
      <c r="E27" s="137"/>
      <c r="F27" s="137"/>
      <c r="G27" s="137"/>
      <c r="H27" s="137"/>
      <c r="I27" s="137"/>
      <c r="J27" s="237"/>
      <c r="K27" s="237"/>
      <c r="L27" s="237"/>
      <c r="M27" s="237"/>
      <c r="N27" s="134"/>
      <c r="O27" s="131"/>
      <c r="P27" s="427"/>
      <c r="Q27" s="418"/>
      <c r="R27" s="418"/>
      <c r="S27" s="418"/>
      <c r="T27" s="418"/>
      <c r="U27" s="418"/>
    </row>
    <row r="28" spans="1:21" ht="14.25">
      <c r="A28" s="363">
        <v>0</v>
      </c>
      <c r="B28" s="163" t="s">
        <v>165</v>
      </c>
      <c r="C28" s="139"/>
      <c r="D28" s="139"/>
      <c r="E28" s="139"/>
      <c r="F28" s="140"/>
      <c r="G28" s="139"/>
      <c r="H28" s="139"/>
      <c r="I28" s="139"/>
      <c r="J28" s="139">
        <v>0</v>
      </c>
      <c r="K28" s="139">
        <v>0</v>
      </c>
      <c r="L28" s="139">
        <v>0</v>
      </c>
      <c r="M28" s="139">
        <v>1</v>
      </c>
      <c r="N28" s="134"/>
      <c r="O28" s="131"/>
      <c r="P28" s="427"/>
      <c r="Q28" s="418"/>
      <c r="R28" s="418"/>
      <c r="S28" s="418"/>
      <c r="T28" s="418"/>
      <c r="U28" s="418"/>
    </row>
    <row r="29" spans="1:21" ht="14.25">
      <c r="A29" s="363">
        <v>0</v>
      </c>
      <c r="B29" s="141" t="s">
        <v>166</v>
      </c>
      <c r="C29" s="142"/>
      <c r="D29" s="143"/>
      <c r="E29" s="142"/>
      <c r="F29" s="144"/>
      <c r="G29" s="142"/>
      <c r="H29" s="142"/>
      <c r="I29" s="142"/>
      <c r="J29" s="142">
        <v>22</v>
      </c>
      <c r="K29" s="142">
        <v>26</v>
      </c>
      <c r="L29" s="142">
        <v>15</v>
      </c>
      <c r="M29" s="142">
        <v>7</v>
      </c>
      <c r="N29" s="134"/>
      <c r="O29" s="131"/>
      <c r="P29" s="427"/>
      <c r="Q29" s="418"/>
      <c r="R29" s="418"/>
      <c r="S29" s="418"/>
      <c r="T29" s="418"/>
      <c r="U29" s="418"/>
    </row>
    <row r="30" spans="1:21" ht="14.25">
      <c r="A30" s="363">
        <v>0</v>
      </c>
      <c r="B30" s="163" t="s">
        <v>211</v>
      </c>
      <c r="C30" s="139"/>
      <c r="D30" s="139"/>
      <c r="E30" s="139"/>
      <c r="F30" s="140"/>
      <c r="G30" s="139"/>
      <c r="H30" s="139"/>
      <c r="I30" s="139"/>
      <c r="J30" s="139">
        <v>0</v>
      </c>
      <c r="K30" s="139">
        <v>0</v>
      </c>
      <c r="L30" s="139">
        <v>4648</v>
      </c>
      <c r="M30" s="139">
        <v>6238</v>
      </c>
      <c r="N30" s="134"/>
      <c r="O30" s="131"/>
      <c r="P30" s="427"/>
      <c r="Q30" s="418"/>
      <c r="R30" s="418"/>
      <c r="S30" s="418"/>
      <c r="T30" s="418"/>
      <c r="U30" s="418"/>
    </row>
    <row r="31" spans="1:21" s="343" customFormat="1" ht="14.25">
      <c r="A31" s="363">
        <v>0</v>
      </c>
      <c r="B31" s="339" t="s">
        <v>168</v>
      </c>
      <c r="C31" s="340"/>
      <c r="D31" s="340"/>
      <c r="E31" s="340"/>
      <c r="F31" s="341"/>
      <c r="G31" s="340"/>
      <c r="H31" s="340"/>
      <c r="I31" s="340"/>
      <c r="J31" s="340">
        <v>275</v>
      </c>
      <c r="K31" s="340">
        <v>275</v>
      </c>
      <c r="L31" s="340">
        <v>275</v>
      </c>
      <c r="M31" s="340">
        <v>0</v>
      </c>
      <c r="N31" s="339"/>
      <c r="O31" s="342"/>
      <c r="P31" s="427"/>
      <c r="Q31" s="418"/>
      <c r="R31" s="418"/>
      <c r="S31" s="418"/>
      <c r="T31" s="418"/>
      <c r="U31" s="418"/>
    </row>
    <row r="32" spans="1:21" ht="14.25">
      <c r="A32" s="363">
        <v>0</v>
      </c>
      <c r="B32" s="168" t="s">
        <v>159</v>
      </c>
      <c r="C32" s="169"/>
      <c r="D32" s="169"/>
      <c r="E32" s="169"/>
      <c r="F32" s="170"/>
      <c r="G32" s="169"/>
      <c r="H32" s="169"/>
      <c r="I32" s="169"/>
      <c r="J32" s="169">
        <v>7245</v>
      </c>
      <c r="K32" s="169">
        <v>10387</v>
      </c>
      <c r="L32" s="169">
        <v>707</v>
      </c>
      <c r="M32" s="169">
        <v>0</v>
      </c>
      <c r="N32" s="134"/>
      <c r="O32" s="131"/>
      <c r="P32" s="427"/>
      <c r="Q32" s="418"/>
      <c r="R32" s="418"/>
      <c r="S32" s="418"/>
      <c r="T32" s="418"/>
      <c r="U32" s="418"/>
    </row>
    <row r="33" spans="1:21" ht="14.25">
      <c r="A33" s="363">
        <v>0</v>
      </c>
      <c r="B33" s="141" t="s">
        <v>160</v>
      </c>
      <c r="C33" s="142"/>
      <c r="D33" s="142"/>
      <c r="E33" s="142"/>
      <c r="F33" s="144"/>
      <c r="G33" s="142"/>
      <c r="H33" s="142"/>
      <c r="I33" s="142"/>
      <c r="J33" s="142">
        <v>9888</v>
      </c>
      <c r="K33" s="142">
        <v>5820</v>
      </c>
      <c r="L33" s="142">
        <v>2215</v>
      </c>
      <c r="M33" s="312">
        <v>1951</v>
      </c>
      <c r="N33" s="134"/>
      <c r="O33" s="131"/>
      <c r="P33" s="427"/>
      <c r="Q33" s="418"/>
      <c r="R33" s="418"/>
      <c r="S33" s="418"/>
      <c r="T33" s="418"/>
      <c r="U33" s="418"/>
    </row>
    <row r="34" spans="1:21" ht="14.25">
      <c r="A34" s="363">
        <v>0</v>
      </c>
      <c r="B34" s="163" t="s">
        <v>258</v>
      </c>
      <c r="C34" s="139"/>
      <c r="D34" s="139"/>
      <c r="E34" s="139"/>
      <c r="F34" s="140"/>
      <c r="G34" s="139"/>
      <c r="H34" s="139"/>
      <c r="I34" s="139"/>
      <c r="J34" s="139">
        <v>330</v>
      </c>
      <c r="K34" s="139">
        <v>1633</v>
      </c>
      <c r="L34" s="139">
        <v>328</v>
      </c>
      <c r="M34" s="139">
        <v>240</v>
      </c>
      <c r="N34" s="134"/>
      <c r="O34" s="131"/>
      <c r="P34" s="427"/>
      <c r="Q34" s="418"/>
      <c r="R34" s="418"/>
      <c r="S34" s="418"/>
      <c r="T34" s="418"/>
      <c r="U34" s="418"/>
    </row>
    <row r="35" spans="1:21" s="343" customFormat="1" ht="14.25">
      <c r="A35" s="363">
        <v>0</v>
      </c>
      <c r="B35" s="339" t="s">
        <v>162</v>
      </c>
      <c r="C35" s="340"/>
      <c r="D35" s="340"/>
      <c r="E35" s="340"/>
      <c r="F35" s="341"/>
      <c r="G35" s="340"/>
      <c r="H35" s="340"/>
      <c r="I35" s="340"/>
      <c r="J35" s="340">
        <v>0</v>
      </c>
      <c r="K35" s="340">
        <v>3311</v>
      </c>
      <c r="L35" s="340">
        <v>3505</v>
      </c>
      <c r="M35" s="340">
        <v>3918</v>
      </c>
      <c r="N35" s="339"/>
      <c r="O35" s="342"/>
      <c r="P35" s="427"/>
      <c r="Q35" s="418"/>
      <c r="R35" s="418"/>
      <c r="S35" s="418"/>
      <c r="T35" s="418"/>
      <c r="U35" s="418"/>
    </row>
    <row r="36" spans="1:21" ht="14.25">
      <c r="A36" s="363">
        <v>0</v>
      </c>
      <c r="B36" s="154" t="s">
        <v>213</v>
      </c>
      <c r="C36" s="139"/>
      <c r="D36" s="139"/>
      <c r="E36" s="139"/>
      <c r="F36" s="140"/>
      <c r="G36" s="139"/>
      <c r="H36" s="139"/>
      <c r="I36" s="139"/>
      <c r="J36" s="315">
        <f>SUM(J28:J35)</f>
        <v>17760</v>
      </c>
      <c r="K36" s="315">
        <f>SUM(K28:K35)</f>
        <v>21452</v>
      </c>
      <c r="L36" s="315">
        <f>SUM(L28:L35)</f>
        <v>11693</v>
      </c>
      <c r="M36" s="315">
        <f>SUM(M28:M35)</f>
        <v>12355</v>
      </c>
      <c r="N36" s="134"/>
      <c r="O36" s="131"/>
      <c r="P36" s="427"/>
      <c r="Q36" s="418"/>
      <c r="R36" s="418"/>
      <c r="S36" s="418"/>
      <c r="T36" s="418"/>
      <c r="U36" s="418"/>
    </row>
    <row r="37" spans="1:21" ht="14.25">
      <c r="A37" s="363">
        <v>0</v>
      </c>
      <c r="B37" s="150" t="s">
        <v>214</v>
      </c>
      <c r="C37" s="142"/>
      <c r="D37" s="149"/>
      <c r="E37" s="142"/>
      <c r="F37" s="144"/>
      <c r="G37" s="142"/>
      <c r="H37" s="142"/>
      <c r="I37" s="142"/>
      <c r="J37" s="142"/>
      <c r="K37" s="142"/>
      <c r="L37" s="142"/>
      <c r="M37" s="142"/>
      <c r="N37" s="134"/>
      <c r="O37" s="131"/>
      <c r="P37" s="427"/>
      <c r="Q37" s="418"/>
      <c r="R37" s="418"/>
      <c r="S37" s="418"/>
      <c r="T37" s="418"/>
      <c r="U37" s="418"/>
    </row>
    <row r="38" spans="1:21" ht="14.25">
      <c r="A38" s="363">
        <v>0</v>
      </c>
      <c r="B38" s="163" t="s">
        <v>173</v>
      </c>
      <c r="C38" s="139"/>
      <c r="D38" s="139"/>
      <c r="E38" s="139"/>
      <c r="F38" s="140"/>
      <c r="G38" s="139"/>
      <c r="H38" s="139"/>
      <c r="I38" s="139"/>
      <c r="J38" s="139">
        <v>-4065</v>
      </c>
      <c r="K38" s="139">
        <v>-3893</v>
      </c>
      <c r="L38" s="139">
        <v>-1590</v>
      </c>
      <c r="M38" s="139">
        <v>-2073</v>
      </c>
      <c r="N38" s="134"/>
      <c r="O38" s="131"/>
      <c r="P38" s="427"/>
      <c r="Q38" s="418"/>
      <c r="R38" s="418"/>
      <c r="S38" s="418"/>
      <c r="T38" s="418"/>
      <c r="U38" s="418"/>
    </row>
    <row r="39" spans="1:21" ht="14.25">
      <c r="A39" s="363">
        <v>0</v>
      </c>
      <c r="B39" s="150" t="s">
        <v>215</v>
      </c>
      <c r="C39" s="142"/>
      <c r="D39" s="142"/>
      <c r="E39" s="142"/>
      <c r="F39" s="144"/>
      <c r="G39" s="142"/>
      <c r="H39" s="142"/>
      <c r="I39" s="142"/>
      <c r="J39" s="316">
        <f>SUM(J38)</f>
        <v>-4065</v>
      </c>
      <c r="K39" s="316">
        <f>SUM(K38)</f>
        <v>-3893</v>
      </c>
      <c r="L39" s="316">
        <f>SUM(L38)</f>
        <v>-1590</v>
      </c>
      <c r="M39" s="316">
        <f>SUM(M38)</f>
        <v>-2073</v>
      </c>
      <c r="N39" s="134"/>
      <c r="O39" s="131"/>
      <c r="P39" s="427"/>
      <c r="Q39" s="418"/>
      <c r="R39" s="418"/>
      <c r="S39" s="418"/>
      <c r="T39" s="418"/>
      <c r="U39" s="418"/>
    </row>
    <row r="40" spans="1:21" ht="15" thickBot="1">
      <c r="A40" s="363">
        <v>0</v>
      </c>
      <c r="B40" s="317" t="s">
        <v>216</v>
      </c>
      <c r="C40" s="318"/>
      <c r="D40" s="318"/>
      <c r="E40" s="318"/>
      <c r="F40" s="319"/>
      <c r="G40" s="318"/>
      <c r="H40" s="318"/>
      <c r="I40" s="318"/>
      <c r="J40" s="320">
        <f>J36+J39</f>
        <v>13695</v>
      </c>
      <c r="K40" s="320">
        <f>K36+K39</f>
        <v>17559</v>
      </c>
      <c r="L40" s="320">
        <f>L36+L39</f>
        <v>10103</v>
      </c>
      <c r="M40" s="320">
        <f>M36+M39</f>
        <v>10282</v>
      </c>
      <c r="N40" s="134"/>
      <c r="O40" s="131"/>
      <c r="P40" s="427"/>
      <c r="Q40" s="418"/>
      <c r="R40" s="418"/>
      <c r="S40" s="418"/>
      <c r="T40" s="418"/>
      <c r="U40" s="418"/>
    </row>
    <row r="41" spans="1:21" ht="15" thickTop="1">
      <c r="A41" s="363">
        <v>0</v>
      </c>
      <c r="B41" s="175"/>
      <c r="C41" s="169"/>
      <c r="D41" s="169"/>
      <c r="E41" s="169"/>
      <c r="F41" s="170"/>
      <c r="G41" s="169"/>
      <c r="H41" s="169"/>
      <c r="I41" s="169"/>
      <c r="J41" s="314"/>
      <c r="K41" s="314"/>
      <c r="L41" s="314"/>
      <c r="M41" s="314"/>
      <c r="N41" s="134"/>
      <c r="O41" s="131"/>
      <c r="P41" s="427"/>
      <c r="Q41" s="418"/>
      <c r="R41" s="418"/>
      <c r="S41" s="418"/>
      <c r="T41" s="418"/>
      <c r="U41" s="418"/>
    </row>
    <row r="42" spans="1:21" ht="14.25">
      <c r="A42" s="363">
        <v>0</v>
      </c>
      <c r="B42" s="150" t="s">
        <v>221</v>
      </c>
      <c r="C42" s="142"/>
      <c r="D42" s="143"/>
      <c r="E42" s="142"/>
      <c r="F42" s="144"/>
      <c r="G42" s="142"/>
      <c r="H42" s="142"/>
      <c r="I42" s="142"/>
      <c r="J42" s="151"/>
      <c r="K42" s="151"/>
      <c r="L42" s="151"/>
      <c r="M42" s="151"/>
      <c r="N42" s="134"/>
      <c r="O42" s="131"/>
      <c r="P42" s="427"/>
      <c r="Q42" s="418"/>
      <c r="R42" s="418"/>
      <c r="S42" s="418"/>
      <c r="T42" s="418"/>
      <c r="U42" s="418"/>
    </row>
    <row r="43" spans="1:21" ht="14.25">
      <c r="A43" s="363">
        <v>0</v>
      </c>
      <c r="B43" s="163" t="s">
        <v>217</v>
      </c>
      <c r="C43" s="139"/>
      <c r="D43" s="139"/>
      <c r="E43" s="139"/>
      <c r="F43" s="140"/>
      <c r="G43" s="139"/>
      <c r="H43" s="139"/>
      <c r="I43" s="139"/>
      <c r="J43" s="165">
        <v>3314</v>
      </c>
      <c r="K43" s="165">
        <v>9963</v>
      </c>
      <c r="L43" s="165">
        <v>4321</v>
      </c>
      <c r="M43" s="165">
        <v>4292</v>
      </c>
      <c r="N43" s="134"/>
      <c r="O43" s="131"/>
      <c r="P43" s="427"/>
      <c r="Q43" s="418"/>
      <c r="R43" s="418"/>
      <c r="S43" s="418"/>
      <c r="T43" s="418"/>
      <c r="U43" s="418"/>
    </row>
    <row r="44" spans="1:21" ht="14.25">
      <c r="A44" s="363">
        <v>0</v>
      </c>
      <c r="B44" s="150" t="s">
        <v>222</v>
      </c>
      <c r="C44" s="142"/>
      <c r="D44" s="143"/>
      <c r="E44" s="142"/>
      <c r="F44" s="144"/>
      <c r="G44" s="142"/>
      <c r="H44" s="142"/>
      <c r="I44" s="142"/>
      <c r="J44" s="316">
        <f>SUM(J43)</f>
        <v>3314</v>
      </c>
      <c r="K44" s="316">
        <f>SUM(K43)</f>
        <v>9963</v>
      </c>
      <c r="L44" s="316">
        <f>SUM(L43)</f>
        <v>4321</v>
      </c>
      <c r="M44" s="316">
        <f>SUM(M43)</f>
        <v>4292</v>
      </c>
      <c r="N44" s="134"/>
      <c r="O44" s="131"/>
      <c r="P44" s="427"/>
      <c r="Q44" s="418"/>
      <c r="R44" s="418"/>
      <c r="S44" s="418"/>
      <c r="T44" s="418"/>
      <c r="U44" s="418"/>
    </row>
    <row r="45" spans="1:21" ht="14.25">
      <c r="A45" s="363">
        <v>0</v>
      </c>
      <c r="B45" s="154" t="s">
        <v>218</v>
      </c>
      <c r="C45" s="139"/>
      <c r="D45" s="139"/>
      <c r="E45" s="139"/>
      <c r="F45" s="140"/>
      <c r="G45" s="139"/>
      <c r="H45" s="139"/>
      <c r="I45" s="139"/>
      <c r="J45" s="139"/>
      <c r="K45" s="139"/>
      <c r="L45" s="139"/>
      <c r="M45" s="139"/>
      <c r="N45" s="134"/>
      <c r="O45" s="131"/>
      <c r="P45" s="427"/>
      <c r="Q45" s="418"/>
      <c r="R45" s="418"/>
      <c r="S45" s="418"/>
      <c r="T45" s="418"/>
      <c r="U45" s="418"/>
    </row>
    <row r="46" spans="1:21" ht="14.25">
      <c r="A46" s="363">
        <v>0</v>
      </c>
      <c r="B46" s="321" t="s">
        <v>219</v>
      </c>
      <c r="C46" s="215"/>
      <c r="D46" s="215"/>
      <c r="E46" s="215"/>
      <c r="F46" s="216"/>
      <c r="G46" s="215"/>
      <c r="H46" s="215"/>
      <c r="I46" s="215"/>
      <c r="J46" s="322">
        <v>0</v>
      </c>
      <c r="K46" s="322">
        <v>0</v>
      </c>
      <c r="L46" s="322">
        <v>0</v>
      </c>
      <c r="M46" s="322">
        <v>0</v>
      </c>
      <c r="N46" s="134"/>
      <c r="O46" s="131"/>
      <c r="P46" s="427"/>
      <c r="Q46" s="418"/>
      <c r="R46" s="418"/>
      <c r="S46" s="418"/>
      <c r="T46" s="418"/>
      <c r="U46" s="418"/>
    </row>
    <row r="47" spans="1:21" ht="15" thickBot="1">
      <c r="A47" s="363">
        <v>0</v>
      </c>
      <c r="B47" s="323" t="s">
        <v>220</v>
      </c>
      <c r="C47" s="324"/>
      <c r="D47" s="324"/>
      <c r="E47" s="324"/>
      <c r="F47" s="325"/>
      <c r="G47" s="324"/>
      <c r="H47" s="324"/>
      <c r="I47" s="324"/>
      <c r="J47" s="326">
        <f>J44+J46</f>
        <v>3314</v>
      </c>
      <c r="K47" s="327">
        <f>K44+K46</f>
        <v>9963</v>
      </c>
      <c r="L47" s="327">
        <f>L44+L46</f>
        <v>4321</v>
      </c>
      <c r="M47" s="320">
        <f>M44+M46</f>
        <v>4292</v>
      </c>
      <c r="N47" s="134"/>
      <c r="O47" s="131"/>
      <c r="P47" s="427"/>
      <c r="Q47" s="418"/>
      <c r="R47" s="418"/>
      <c r="S47" s="418"/>
      <c r="T47" s="418"/>
      <c r="U47" s="418"/>
    </row>
    <row r="48" spans="1:21" ht="15" thickTop="1">
      <c r="A48" s="363">
        <v>0</v>
      </c>
      <c r="B48" s="150" t="s">
        <v>178</v>
      </c>
      <c r="C48" s="137"/>
      <c r="D48" s="137"/>
      <c r="E48" s="137"/>
      <c r="F48" s="137"/>
      <c r="G48" s="137"/>
      <c r="H48" s="137"/>
      <c r="I48" s="137"/>
      <c r="J48" s="313"/>
      <c r="K48" s="313"/>
      <c r="L48" s="313"/>
      <c r="M48" s="313"/>
      <c r="N48" s="134"/>
      <c r="O48" s="131"/>
      <c r="P48" s="427"/>
      <c r="Q48" s="418"/>
      <c r="R48" s="418"/>
      <c r="S48" s="418"/>
      <c r="T48" s="418"/>
      <c r="U48" s="418"/>
    </row>
    <row r="49" spans="1:21" ht="14.25">
      <c r="A49" s="363">
        <v>0</v>
      </c>
      <c r="B49" s="138" t="s">
        <v>179</v>
      </c>
      <c r="C49" s="139"/>
      <c r="D49" s="139"/>
      <c r="E49" s="139"/>
      <c r="F49" s="140"/>
      <c r="G49" s="139"/>
      <c r="H49" s="139"/>
      <c r="I49" s="139"/>
      <c r="J49" s="139">
        <v>2205</v>
      </c>
      <c r="K49" s="139">
        <v>2205</v>
      </c>
      <c r="L49" s="139">
        <v>2205</v>
      </c>
      <c r="M49" s="139">
        <v>2205</v>
      </c>
      <c r="N49" s="134"/>
      <c r="O49" s="131"/>
      <c r="P49" s="427"/>
      <c r="Q49" s="418"/>
      <c r="R49" s="418"/>
      <c r="S49" s="418"/>
      <c r="T49" s="418"/>
      <c r="U49" s="418"/>
    </row>
    <row r="50" spans="1:21" ht="14.25">
      <c r="A50" s="363">
        <v>0</v>
      </c>
      <c r="B50" s="141" t="s">
        <v>147</v>
      </c>
      <c r="C50" s="151"/>
      <c r="D50" s="151"/>
      <c r="E50" s="151"/>
      <c r="F50" s="152"/>
      <c r="G50" s="151"/>
      <c r="H50" s="151"/>
      <c r="I50" s="151"/>
      <c r="J50" s="143">
        <v>2106</v>
      </c>
      <c r="K50" s="143">
        <v>2106</v>
      </c>
      <c r="L50" s="143">
        <v>2106</v>
      </c>
      <c r="M50" s="143">
        <v>2106</v>
      </c>
      <c r="N50" s="134"/>
      <c r="O50" s="131"/>
      <c r="P50" s="427"/>
      <c r="Q50" s="418"/>
      <c r="R50" s="418"/>
      <c r="S50" s="418"/>
      <c r="T50" s="418"/>
      <c r="U50" s="418"/>
    </row>
    <row r="51" spans="1:21" ht="14.25">
      <c r="A51" s="363">
        <v>0</v>
      </c>
      <c r="B51" s="163" t="s">
        <v>152</v>
      </c>
      <c r="C51" s="139"/>
      <c r="D51" s="139"/>
      <c r="E51" s="139"/>
      <c r="F51" s="140"/>
      <c r="G51" s="139"/>
      <c r="H51" s="139"/>
      <c r="I51" s="139"/>
      <c r="J51" s="139">
        <v>0</v>
      </c>
      <c r="K51" s="139">
        <v>0</v>
      </c>
      <c r="L51" s="139">
        <v>0</v>
      </c>
      <c r="M51" s="139">
        <v>-602</v>
      </c>
      <c r="N51" s="134"/>
      <c r="O51" s="131"/>
      <c r="P51" s="427"/>
      <c r="Q51" s="418"/>
      <c r="R51" s="418"/>
      <c r="S51" s="418"/>
      <c r="T51" s="418"/>
      <c r="U51" s="418"/>
    </row>
    <row r="52" spans="1:21" ht="14.25">
      <c r="A52" s="363">
        <v>0</v>
      </c>
      <c r="B52" s="141" t="s">
        <v>151</v>
      </c>
      <c r="C52" s="142"/>
      <c r="D52" s="142"/>
      <c r="E52" s="142"/>
      <c r="F52" s="144"/>
      <c r="G52" s="142"/>
      <c r="H52" s="142"/>
      <c r="I52" s="142"/>
      <c r="J52" s="143">
        <v>61</v>
      </c>
      <c r="K52" s="143">
        <v>61</v>
      </c>
      <c r="L52" s="143">
        <v>61</v>
      </c>
      <c r="M52" s="143">
        <v>61</v>
      </c>
      <c r="N52" s="134"/>
      <c r="O52" s="131"/>
      <c r="P52" s="427"/>
      <c r="Q52" s="418"/>
      <c r="R52" s="418"/>
      <c r="S52" s="418"/>
      <c r="T52" s="418"/>
      <c r="U52" s="418"/>
    </row>
    <row r="53" spans="1:21" ht="14.25">
      <c r="A53" s="363">
        <v>0</v>
      </c>
      <c r="B53" s="138" t="s">
        <v>148</v>
      </c>
      <c r="C53" s="139"/>
      <c r="D53" s="139"/>
      <c r="E53" s="139"/>
      <c r="F53" s="140"/>
      <c r="G53" s="139"/>
      <c r="H53" s="139"/>
      <c r="I53" s="139"/>
      <c r="J53" s="139">
        <v>22</v>
      </c>
      <c r="K53" s="139">
        <v>22</v>
      </c>
      <c r="L53" s="139">
        <v>22</v>
      </c>
      <c r="M53" s="139">
        <v>22</v>
      </c>
      <c r="N53" s="134"/>
      <c r="O53" s="131"/>
      <c r="P53" s="427"/>
      <c r="Q53" s="418"/>
      <c r="R53" s="418"/>
      <c r="S53" s="418"/>
      <c r="T53" s="418"/>
      <c r="U53" s="418"/>
    </row>
    <row r="54" spans="1:21" ht="14.25">
      <c r="A54" s="363">
        <v>0</v>
      </c>
      <c r="B54" s="141" t="s">
        <v>149</v>
      </c>
      <c r="C54" s="143"/>
      <c r="D54" s="328"/>
      <c r="E54" s="143"/>
      <c r="F54" s="329"/>
      <c r="G54" s="143"/>
      <c r="H54" s="143"/>
      <c r="I54" s="143"/>
      <c r="J54" s="143">
        <v>5987</v>
      </c>
      <c r="K54" s="143">
        <v>3202</v>
      </c>
      <c r="L54" s="143">
        <v>1388</v>
      </c>
      <c r="M54" s="143">
        <v>2198</v>
      </c>
      <c r="N54" s="134"/>
      <c r="O54" s="131"/>
      <c r="P54" s="427"/>
      <c r="Q54" s="418"/>
      <c r="R54" s="418"/>
      <c r="S54" s="418"/>
      <c r="T54" s="418"/>
      <c r="U54" s="418"/>
    </row>
    <row r="55" spans="1:21" ht="14.25">
      <c r="A55" s="361">
        <v>2</v>
      </c>
      <c r="B55" s="349" t="s">
        <v>223</v>
      </c>
      <c r="C55" s="350"/>
      <c r="D55" s="350"/>
      <c r="E55" s="350"/>
      <c r="F55" s="351"/>
      <c r="G55" s="350"/>
      <c r="H55" s="350"/>
      <c r="I55" s="350"/>
      <c r="J55" s="352">
        <f>SUM(J49:J54)</f>
        <v>10381</v>
      </c>
      <c r="K55" s="352">
        <f>SUM(K49:K54)</f>
        <v>7596</v>
      </c>
      <c r="L55" s="352">
        <f>SUM(L49:L54)</f>
        <v>5782</v>
      </c>
      <c r="M55" s="352">
        <f>SUM(M49:M54)</f>
        <v>5990</v>
      </c>
      <c r="N55" s="134"/>
      <c r="O55" s="131"/>
      <c r="P55" s="427"/>
      <c r="Q55" s="418"/>
      <c r="R55" s="418"/>
      <c r="S55" s="418"/>
      <c r="T55" s="418"/>
      <c r="U55" s="418"/>
    </row>
    <row r="56" spans="1:21" ht="15" thickBot="1">
      <c r="A56" s="361">
        <v>0</v>
      </c>
      <c r="B56" s="330" t="s">
        <v>224</v>
      </c>
      <c r="C56" s="308"/>
      <c r="D56" s="309"/>
      <c r="E56" s="308"/>
      <c r="F56" s="310"/>
      <c r="G56" s="308"/>
      <c r="H56" s="308"/>
      <c r="I56" s="308"/>
      <c r="J56" s="311">
        <f>J47+J55</f>
        <v>13695</v>
      </c>
      <c r="K56" s="311">
        <f>K47+K55</f>
        <v>17559</v>
      </c>
      <c r="L56" s="311">
        <f>L47+L55</f>
        <v>10103</v>
      </c>
      <c r="M56" s="311">
        <f>M47+M55</f>
        <v>10282</v>
      </c>
      <c r="N56" s="134"/>
      <c r="O56" s="134"/>
      <c r="P56" s="427"/>
      <c r="Q56" s="418"/>
      <c r="R56" s="418"/>
      <c r="S56" s="418"/>
      <c r="T56" s="418"/>
      <c r="U56" s="418"/>
    </row>
    <row r="57" spans="1:21" ht="15" thickTop="1">
      <c r="A57" s="361">
        <v>0</v>
      </c>
      <c r="B57" s="150"/>
      <c r="C57" s="142"/>
      <c r="D57" s="143"/>
      <c r="E57" s="142"/>
      <c r="F57" s="144"/>
      <c r="G57" s="142"/>
      <c r="H57" s="142"/>
      <c r="I57" s="142"/>
      <c r="J57" s="142" t="s">
        <v>17</v>
      </c>
      <c r="K57" s="142"/>
      <c r="L57" s="142"/>
      <c r="M57" s="142"/>
      <c r="N57" s="134"/>
      <c r="O57" s="134"/>
      <c r="P57" s="427"/>
      <c r="Q57" s="418"/>
      <c r="R57" s="418"/>
      <c r="S57" s="418"/>
      <c r="T57" s="418"/>
      <c r="U57" s="418"/>
    </row>
    <row r="58" spans="1:21" ht="14.25">
      <c r="A58" s="361">
        <v>0</v>
      </c>
      <c r="B58" s="131"/>
      <c r="C58" s="132"/>
      <c r="D58" s="132"/>
      <c r="E58" s="132"/>
      <c r="F58" s="131"/>
      <c r="G58" s="132"/>
      <c r="H58" s="132"/>
      <c r="I58" s="132"/>
      <c r="J58" s="238"/>
      <c r="K58" s="238"/>
      <c r="L58" s="238"/>
      <c r="M58" s="238"/>
      <c r="N58" s="134"/>
      <c r="O58" s="131"/>
      <c r="P58" s="427"/>
      <c r="Q58" s="418"/>
      <c r="R58" s="418"/>
      <c r="S58" s="418"/>
      <c r="T58" s="418"/>
      <c r="U58" s="418"/>
    </row>
    <row r="59" spans="1:21" ht="16.5">
      <c r="A59" s="361">
        <v>0</v>
      </c>
      <c r="B59" s="419" t="str">
        <f>+'Financial Statements'!B2:G2</f>
        <v>FORMATION GROUP PLC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134"/>
      <c r="O59" s="131"/>
      <c r="P59" s="427"/>
      <c r="Q59" s="418"/>
      <c r="R59" s="418"/>
      <c r="S59" s="418"/>
      <c r="T59" s="418"/>
      <c r="U59" s="418"/>
    </row>
    <row r="60" spans="1:21" ht="16.5">
      <c r="A60" s="361">
        <v>0</v>
      </c>
      <c r="B60" s="421" t="s">
        <v>231</v>
      </c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134"/>
      <c r="O60" s="131"/>
      <c r="P60" s="427"/>
      <c r="Q60" s="418"/>
      <c r="R60" s="418"/>
      <c r="S60" s="418"/>
      <c r="T60" s="418"/>
      <c r="U60" s="418"/>
    </row>
    <row r="61" spans="1:21" ht="15">
      <c r="A61" s="361">
        <v>0</v>
      </c>
      <c r="B61" s="422" t="str">
        <f>+'Financial Statements'!B4:G4</f>
        <v>Years ended 31 AUGUST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134"/>
      <c r="O61" s="131"/>
      <c r="P61" s="427"/>
      <c r="Q61" s="418"/>
      <c r="R61" s="418"/>
      <c r="S61" s="418"/>
      <c r="T61" s="418"/>
      <c r="U61" s="418"/>
    </row>
    <row r="62" spans="1:21" ht="14.25">
      <c r="A62" s="361">
        <v>0</v>
      </c>
      <c r="B62" s="134"/>
      <c r="C62" s="135"/>
      <c r="D62" s="135">
        <v>2004</v>
      </c>
      <c r="E62" s="135">
        <v>2005</v>
      </c>
      <c r="F62" s="135">
        <v>2006</v>
      </c>
      <c r="G62" s="135">
        <v>2007</v>
      </c>
      <c r="H62" s="135">
        <v>2008</v>
      </c>
      <c r="I62" s="135">
        <v>2009</v>
      </c>
      <c r="J62" s="247">
        <f aca="true" t="shared" si="0" ref="J62:M63">+J5</f>
        <v>2016</v>
      </c>
      <c r="K62" s="247">
        <f t="shared" si="0"/>
        <v>2015</v>
      </c>
      <c r="L62" s="247">
        <f t="shared" si="0"/>
        <v>2014</v>
      </c>
      <c r="M62" s="247">
        <f t="shared" si="0"/>
        <v>2013</v>
      </c>
      <c r="N62" s="134"/>
      <c r="O62" s="131"/>
      <c r="P62" s="427"/>
      <c r="Q62" s="418"/>
      <c r="R62" s="418"/>
      <c r="S62" s="418"/>
      <c r="T62" s="418"/>
      <c r="U62" s="418"/>
    </row>
    <row r="63" spans="1:21" ht="15" thickBot="1">
      <c r="A63" s="361">
        <v>0</v>
      </c>
      <c r="B63" s="221"/>
      <c r="C63" s="222"/>
      <c r="D63" s="222" t="s">
        <v>122</v>
      </c>
      <c r="E63" s="222" t="s">
        <v>122</v>
      </c>
      <c r="F63" s="222" t="s">
        <v>122</v>
      </c>
      <c r="G63" s="222" t="s">
        <v>122</v>
      </c>
      <c r="H63" s="222" t="s">
        <v>122</v>
      </c>
      <c r="I63" s="222" t="s">
        <v>122</v>
      </c>
      <c r="J63" s="245" t="str">
        <f t="shared" si="0"/>
        <v>£'000</v>
      </c>
      <c r="K63" s="245" t="str">
        <f t="shared" si="0"/>
        <v>£'000</v>
      </c>
      <c r="L63" s="245" t="str">
        <f t="shared" si="0"/>
        <v>£'000</v>
      </c>
      <c r="M63" s="245" t="str">
        <f t="shared" si="0"/>
        <v>£'000</v>
      </c>
      <c r="N63" s="134"/>
      <c r="O63" s="134"/>
      <c r="P63" s="427"/>
      <c r="Q63" s="418"/>
      <c r="R63" s="418"/>
      <c r="S63" s="418"/>
      <c r="T63" s="418"/>
      <c r="U63" s="418"/>
    </row>
    <row r="64" spans="1:21" ht="14.25">
      <c r="A64" s="361">
        <v>0</v>
      </c>
      <c r="B64" s="134" t="s">
        <v>225</v>
      </c>
      <c r="C64" s="137"/>
      <c r="D64" s="137"/>
      <c r="E64" s="137"/>
      <c r="F64" s="137"/>
      <c r="G64" s="137"/>
      <c r="H64" s="137"/>
      <c r="I64" s="137"/>
      <c r="J64" s="237"/>
      <c r="K64" s="237"/>
      <c r="L64" s="237"/>
      <c r="M64" s="237"/>
      <c r="N64" s="134"/>
      <c r="O64" s="134"/>
      <c r="P64" s="427"/>
      <c r="Q64" s="418"/>
      <c r="R64" s="418"/>
      <c r="S64" s="418"/>
      <c r="T64" s="418"/>
      <c r="U64" s="418"/>
    </row>
    <row r="65" spans="1:21" ht="14.25">
      <c r="A65" s="361">
        <v>0</v>
      </c>
      <c r="B65" s="163" t="s">
        <v>233</v>
      </c>
      <c r="C65" s="139"/>
      <c r="D65" s="139"/>
      <c r="E65" s="139"/>
      <c r="F65" s="140"/>
      <c r="G65" s="139"/>
      <c r="H65" s="139"/>
      <c r="I65" s="139"/>
      <c r="J65" s="139">
        <v>29410</v>
      </c>
      <c r="K65" s="139">
        <v>23764</v>
      </c>
      <c r="L65" s="139">
        <v>7941</v>
      </c>
      <c r="M65" s="139">
        <v>5849</v>
      </c>
      <c r="N65" s="153"/>
      <c r="O65" s="153"/>
      <c r="P65" s="427"/>
      <c r="Q65" s="418"/>
      <c r="R65" s="418"/>
      <c r="S65" s="418"/>
      <c r="T65" s="418"/>
      <c r="U65" s="418"/>
    </row>
    <row r="66" spans="1:21" ht="14.25">
      <c r="A66" s="361">
        <v>0</v>
      </c>
      <c r="B66" s="141" t="s">
        <v>230</v>
      </c>
      <c r="C66" s="142"/>
      <c r="D66" s="143"/>
      <c r="E66" s="142"/>
      <c r="F66" s="144"/>
      <c r="G66" s="142"/>
      <c r="H66" s="142"/>
      <c r="I66" s="142"/>
      <c r="J66" s="333">
        <f aca="true" t="shared" si="1" ref="J66:M67">SUM(J65)</f>
        <v>29410</v>
      </c>
      <c r="K66" s="333">
        <f t="shared" si="1"/>
        <v>23764</v>
      </c>
      <c r="L66" s="333">
        <f t="shared" si="1"/>
        <v>7941</v>
      </c>
      <c r="M66" s="333">
        <f t="shared" si="1"/>
        <v>5849</v>
      </c>
      <c r="N66" s="134"/>
      <c r="O66" s="134"/>
      <c r="P66" s="427"/>
      <c r="Q66" s="418"/>
      <c r="R66" s="418"/>
      <c r="S66" s="418"/>
      <c r="T66" s="418"/>
      <c r="U66" s="418"/>
    </row>
    <row r="67" spans="1:21" ht="14.25">
      <c r="A67" s="361">
        <v>0</v>
      </c>
      <c r="B67" s="154" t="s">
        <v>226</v>
      </c>
      <c r="C67" s="139"/>
      <c r="D67" s="139"/>
      <c r="E67" s="139"/>
      <c r="F67" s="140"/>
      <c r="G67" s="139"/>
      <c r="H67" s="139"/>
      <c r="I67" s="139"/>
      <c r="J67" s="315">
        <f t="shared" si="1"/>
        <v>29410</v>
      </c>
      <c r="K67" s="315">
        <f t="shared" si="1"/>
        <v>23764</v>
      </c>
      <c r="L67" s="315">
        <f t="shared" si="1"/>
        <v>7941</v>
      </c>
      <c r="M67" s="315">
        <f t="shared" si="1"/>
        <v>5849</v>
      </c>
      <c r="N67" s="153"/>
      <c r="O67" s="153"/>
      <c r="P67" s="427"/>
      <c r="Q67" s="418"/>
      <c r="R67" s="418"/>
      <c r="S67" s="418"/>
      <c r="T67" s="418"/>
      <c r="U67" s="418"/>
    </row>
    <row r="68" spans="1:21" ht="14.25">
      <c r="A68" s="361">
        <v>0</v>
      </c>
      <c r="B68" s="141" t="s">
        <v>227</v>
      </c>
      <c r="C68" s="142"/>
      <c r="D68" s="142"/>
      <c r="E68" s="142"/>
      <c r="F68" s="144"/>
      <c r="G68" s="142"/>
      <c r="H68" s="142"/>
      <c r="I68" s="142"/>
      <c r="J68" s="142"/>
      <c r="K68" s="142" t="s">
        <v>17</v>
      </c>
      <c r="L68" s="142"/>
      <c r="M68" s="142"/>
      <c r="N68" s="134"/>
      <c r="O68" s="134"/>
      <c r="P68" s="427"/>
      <c r="Q68" s="418"/>
      <c r="R68" s="418"/>
      <c r="S68" s="418"/>
      <c r="T68" s="418"/>
      <c r="U68" s="418"/>
    </row>
    <row r="69" spans="1:21" ht="14.25">
      <c r="A69" s="361">
        <v>0</v>
      </c>
      <c r="B69" s="163" t="s">
        <v>234</v>
      </c>
      <c r="C69" s="139"/>
      <c r="D69" s="139"/>
      <c r="E69" s="139"/>
      <c r="F69" s="140"/>
      <c r="G69" s="139"/>
      <c r="H69" s="139"/>
      <c r="I69" s="139"/>
      <c r="J69" s="139">
        <v>-26488</v>
      </c>
      <c r="K69" s="139">
        <v>-22266</v>
      </c>
      <c r="L69" s="139">
        <v>-7149</v>
      </c>
      <c r="M69" s="139">
        <v>-5284</v>
      </c>
      <c r="N69" s="153"/>
      <c r="O69" s="153"/>
      <c r="P69" s="427"/>
      <c r="Q69" s="418"/>
      <c r="R69" s="418"/>
      <c r="S69" s="418"/>
      <c r="T69" s="418"/>
      <c r="U69" s="418"/>
    </row>
    <row r="70" spans="1:21" ht="14.25">
      <c r="A70" s="361">
        <v>0</v>
      </c>
      <c r="B70" s="141" t="s">
        <v>235</v>
      </c>
      <c r="C70" s="143"/>
      <c r="D70" s="143"/>
      <c r="E70" s="143"/>
      <c r="F70" s="329"/>
      <c r="G70" s="143"/>
      <c r="H70" s="143"/>
      <c r="I70" s="143"/>
      <c r="J70" s="143">
        <v>-2189</v>
      </c>
      <c r="K70" s="143">
        <v>-1716</v>
      </c>
      <c r="L70" s="143">
        <v>-861</v>
      </c>
      <c r="M70" s="143">
        <v>-805</v>
      </c>
      <c r="N70" s="134"/>
      <c r="O70" s="134"/>
      <c r="P70" s="427"/>
      <c r="Q70" s="418"/>
      <c r="R70" s="418"/>
      <c r="S70" s="418"/>
      <c r="T70" s="418"/>
      <c r="U70" s="418"/>
    </row>
    <row r="71" spans="1:21" ht="14.25">
      <c r="A71" s="361">
        <v>0</v>
      </c>
      <c r="B71" s="163" t="s">
        <v>229</v>
      </c>
      <c r="C71" s="165"/>
      <c r="D71" s="165"/>
      <c r="E71" s="165"/>
      <c r="F71" s="166"/>
      <c r="G71" s="165"/>
      <c r="H71" s="165"/>
      <c r="I71" s="165"/>
      <c r="J71" s="332">
        <f>SUM(J69:J70)</f>
        <v>-28677</v>
      </c>
      <c r="K71" s="332">
        <f>SUM(K69:K70)</f>
        <v>-23982</v>
      </c>
      <c r="L71" s="332">
        <f>SUM(L69:L70)</f>
        <v>-8010</v>
      </c>
      <c r="M71" s="332">
        <f>SUM(M69:M70)</f>
        <v>-6089</v>
      </c>
      <c r="N71" s="153"/>
      <c r="O71" s="153"/>
      <c r="P71" s="427"/>
      <c r="Q71" s="418"/>
      <c r="R71" s="418"/>
      <c r="S71" s="418"/>
      <c r="T71" s="418"/>
      <c r="U71" s="418"/>
    </row>
    <row r="72" spans="1:21" ht="14.25">
      <c r="A72" s="361">
        <v>0</v>
      </c>
      <c r="B72" s="150" t="s">
        <v>228</v>
      </c>
      <c r="C72" s="151"/>
      <c r="D72" s="331"/>
      <c r="E72" s="151"/>
      <c r="F72" s="152"/>
      <c r="G72" s="151"/>
      <c r="H72" s="151"/>
      <c r="I72" s="151"/>
      <c r="J72" s="316">
        <f>J67+J71</f>
        <v>733</v>
      </c>
      <c r="K72" s="316">
        <f>K67+K71</f>
        <v>-218</v>
      </c>
      <c r="L72" s="316">
        <f>L67+L71</f>
        <v>-69</v>
      </c>
      <c r="M72" s="316">
        <f>M67+M71</f>
        <v>-240</v>
      </c>
      <c r="N72" s="134"/>
      <c r="O72" s="134"/>
      <c r="P72" s="427"/>
      <c r="Q72" s="418"/>
      <c r="R72" s="418"/>
      <c r="S72" s="418"/>
      <c r="T72" s="418"/>
      <c r="U72" s="418"/>
    </row>
    <row r="73" spans="1:21" ht="14.25">
      <c r="A73" s="361">
        <v>0</v>
      </c>
      <c r="B73" s="163" t="s">
        <v>232</v>
      </c>
      <c r="C73" s="139"/>
      <c r="D73" s="139"/>
      <c r="E73" s="139"/>
      <c r="F73" s="140"/>
      <c r="G73" s="139"/>
      <c r="H73" s="139"/>
      <c r="I73" s="139"/>
      <c r="J73" s="155"/>
      <c r="K73" s="139"/>
      <c r="L73" s="139"/>
      <c r="M73" s="139"/>
      <c r="N73" s="153"/>
      <c r="O73" s="153"/>
      <c r="P73" s="427"/>
      <c r="Q73" s="418"/>
      <c r="R73" s="418"/>
      <c r="S73" s="418"/>
      <c r="T73" s="418"/>
      <c r="U73" s="418"/>
    </row>
    <row r="74" spans="1:21" ht="14.25">
      <c r="A74" s="361">
        <v>0</v>
      </c>
      <c r="B74" s="141" t="s">
        <v>236</v>
      </c>
      <c r="C74" s="142"/>
      <c r="D74" s="142"/>
      <c r="E74" s="142"/>
      <c r="F74" s="144"/>
      <c r="G74" s="142"/>
      <c r="H74" s="142"/>
      <c r="I74" s="142"/>
      <c r="J74" s="142">
        <v>-394</v>
      </c>
      <c r="K74" s="142">
        <v>-170</v>
      </c>
      <c r="L74" s="142">
        <v>0</v>
      </c>
      <c r="M74" s="142">
        <v>0</v>
      </c>
      <c r="N74" s="134"/>
      <c r="O74" s="131"/>
      <c r="P74" s="427"/>
      <c r="Q74" s="418"/>
      <c r="R74" s="418"/>
      <c r="S74" s="418"/>
      <c r="T74" s="418"/>
      <c r="U74" s="418"/>
    </row>
    <row r="75" spans="1:21" ht="14.25">
      <c r="A75" s="361">
        <v>0</v>
      </c>
      <c r="B75" s="163" t="s">
        <v>237</v>
      </c>
      <c r="C75" s="139"/>
      <c r="D75" s="139"/>
      <c r="E75" s="139"/>
      <c r="F75" s="140"/>
      <c r="G75" s="139"/>
      <c r="H75" s="139"/>
      <c r="I75" s="139"/>
      <c r="J75" s="139">
        <f>0*0.2</f>
        <v>0</v>
      </c>
      <c r="K75" s="139">
        <f>-154*0.2</f>
        <v>-30.8</v>
      </c>
      <c r="L75" s="139">
        <f>-30*0.2217</f>
        <v>-6.651</v>
      </c>
      <c r="M75" s="139">
        <f>-34*0.23</f>
        <v>-7.82</v>
      </c>
      <c r="N75" s="134"/>
      <c r="O75" s="131"/>
      <c r="P75" s="427"/>
      <c r="Q75" s="418"/>
      <c r="R75" s="418"/>
      <c r="S75" s="418"/>
      <c r="T75" s="418"/>
      <c r="U75" s="418"/>
    </row>
    <row r="76" spans="1:21" ht="14.25">
      <c r="A76" s="361">
        <v>0</v>
      </c>
      <c r="B76" s="334" t="s">
        <v>232</v>
      </c>
      <c r="C76" s="142"/>
      <c r="D76" s="143"/>
      <c r="E76" s="142"/>
      <c r="F76" s="144"/>
      <c r="G76" s="142"/>
      <c r="H76" s="142"/>
      <c r="I76" s="142"/>
      <c r="J76" s="316">
        <f>SUM(J74:J75)</f>
        <v>-394</v>
      </c>
      <c r="K76" s="316">
        <f>SUM(K74:K75)</f>
        <v>-200.8</v>
      </c>
      <c r="L76" s="316">
        <f>SUM(L74:L75)</f>
        <v>-6.651</v>
      </c>
      <c r="M76" s="316">
        <f>SUM(M74:M75)</f>
        <v>-7.82</v>
      </c>
      <c r="N76" s="134"/>
      <c r="O76" s="131"/>
      <c r="P76" s="427"/>
      <c r="Q76" s="418"/>
      <c r="R76" s="418"/>
      <c r="S76" s="418"/>
      <c r="T76" s="418"/>
      <c r="U76" s="418"/>
    </row>
    <row r="77" spans="1:21" ht="14.25">
      <c r="A77" s="361">
        <v>0</v>
      </c>
      <c r="B77" s="154" t="s">
        <v>238</v>
      </c>
      <c r="C77" s="139"/>
      <c r="D77" s="139"/>
      <c r="E77" s="139"/>
      <c r="F77" s="140"/>
      <c r="G77" s="139"/>
      <c r="H77" s="139"/>
      <c r="I77" s="139"/>
      <c r="J77" s="139"/>
      <c r="K77" s="139"/>
      <c r="L77" s="139"/>
      <c r="M77" s="139"/>
      <c r="N77" s="134"/>
      <c r="O77" s="131"/>
      <c r="P77" s="427"/>
      <c r="Q77" s="418"/>
      <c r="R77" s="418"/>
      <c r="S77" s="418"/>
      <c r="T77" s="418"/>
      <c r="U77" s="418"/>
    </row>
    <row r="78" spans="1:21" ht="14.25">
      <c r="A78" s="361">
        <v>0</v>
      </c>
      <c r="B78" s="141" t="s">
        <v>239</v>
      </c>
      <c r="C78" s="142"/>
      <c r="D78" s="143"/>
      <c r="E78" s="142"/>
      <c r="F78" s="144"/>
      <c r="G78" s="142"/>
      <c r="H78" s="142"/>
      <c r="I78" s="142"/>
      <c r="J78" s="142">
        <v>1022</v>
      </c>
      <c r="K78" s="142">
        <v>-219</v>
      </c>
      <c r="L78" s="142">
        <v>-421</v>
      </c>
      <c r="M78" s="142">
        <v>-18</v>
      </c>
      <c r="N78" s="134"/>
      <c r="O78" s="131"/>
      <c r="P78" s="427"/>
      <c r="Q78" s="418"/>
      <c r="R78" s="418"/>
      <c r="S78" s="418"/>
      <c r="T78" s="418"/>
      <c r="U78" s="418"/>
    </row>
    <row r="79" spans="1:21" ht="14.25">
      <c r="A79" s="361">
        <v>0</v>
      </c>
      <c r="B79" s="154" t="s">
        <v>240</v>
      </c>
      <c r="C79" s="139"/>
      <c r="D79" s="139"/>
      <c r="E79" s="139"/>
      <c r="F79" s="140"/>
      <c r="G79" s="139"/>
      <c r="H79" s="139"/>
      <c r="I79" s="139"/>
      <c r="J79" s="315">
        <f>SUM(J78)</f>
        <v>1022</v>
      </c>
      <c r="K79" s="315">
        <f>SUM(K78)</f>
        <v>-219</v>
      </c>
      <c r="L79" s="315">
        <f>SUM(L78)</f>
        <v>-421</v>
      </c>
      <c r="M79" s="315">
        <f>SUM(M78)</f>
        <v>-18</v>
      </c>
      <c r="N79" s="134"/>
      <c r="O79" s="131"/>
      <c r="P79" s="427"/>
      <c r="Q79" s="418"/>
      <c r="R79" s="418"/>
      <c r="S79" s="418"/>
      <c r="T79" s="418"/>
      <c r="U79" s="418"/>
    </row>
    <row r="80" spans="1:21" ht="14.25">
      <c r="A80" s="361">
        <v>0</v>
      </c>
      <c r="B80" s="150" t="s">
        <v>241</v>
      </c>
      <c r="C80" s="137"/>
      <c r="D80" s="137"/>
      <c r="E80" s="137"/>
      <c r="F80" s="137"/>
      <c r="G80" s="137"/>
      <c r="H80" s="137"/>
      <c r="I80" s="137"/>
      <c r="J80" s="316">
        <f>J72+J76+J78</f>
        <v>1361</v>
      </c>
      <c r="K80" s="316">
        <f>K72+K76+K79</f>
        <v>-637.8</v>
      </c>
      <c r="L80" s="316">
        <f>L72+L76+L79</f>
        <v>-496.651</v>
      </c>
      <c r="M80" s="316">
        <f>M72+M76+M79</f>
        <v>-265.82</v>
      </c>
      <c r="N80" s="134"/>
      <c r="O80" s="131"/>
      <c r="P80" s="427"/>
      <c r="Q80" s="418"/>
      <c r="R80" s="418"/>
      <c r="S80" s="418"/>
      <c r="T80" s="418"/>
      <c r="U80" s="418"/>
    </row>
    <row r="81" spans="1:21" ht="14.25">
      <c r="A81" s="361">
        <v>0</v>
      </c>
      <c r="B81" s="154" t="s">
        <v>242</v>
      </c>
      <c r="C81" s="139"/>
      <c r="D81" s="139"/>
      <c r="E81" s="139"/>
      <c r="F81" s="140"/>
      <c r="G81" s="139"/>
      <c r="H81" s="139"/>
      <c r="I81" s="139"/>
      <c r="J81" s="139"/>
      <c r="K81" s="429"/>
      <c r="L81" s="429"/>
      <c r="M81" s="429"/>
      <c r="N81" s="134"/>
      <c r="O81" s="131"/>
      <c r="P81" s="427"/>
      <c r="Q81" s="418"/>
      <c r="R81" s="418"/>
      <c r="S81" s="418"/>
      <c r="T81" s="418"/>
      <c r="U81" s="418"/>
    </row>
    <row r="82" spans="1:21" ht="14.25">
      <c r="A82" s="361">
        <v>0</v>
      </c>
      <c r="B82" s="430" t="s">
        <v>243</v>
      </c>
      <c r="C82" s="431"/>
      <c r="D82" s="181"/>
      <c r="E82" s="181"/>
      <c r="F82" s="182"/>
      <c r="G82" s="181"/>
      <c r="H82" s="181"/>
      <c r="I82" s="181"/>
      <c r="J82" s="335">
        <v>1424</v>
      </c>
      <c r="K82" s="181">
        <v>2421</v>
      </c>
      <c r="L82" s="181">
        <v>0</v>
      </c>
      <c r="M82" s="312">
        <v>0</v>
      </c>
      <c r="N82" s="134"/>
      <c r="O82" s="131"/>
      <c r="P82" s="427"/>
      <c r="Q82" s="418"/>
      <c r="R82" s="418"/>
      <c r="S82" s="418"/>
      <c r="T82" s="418"/>
      <c r="U82" s="418"/>
    </row>
    <row r="83" spans="1:21" ht="14.25">
      <c r="A83" s="361">
        <v>0</v>
      </c>
      <c r="B83" s="163" t="s">
        <v>244</v>
      </c>
      <c r="C83" s="139"/>
      <c r="D83" s="139"/>
      <c r="E83" s="139"/>
      <c r="F83" s="140"/>
      <c r="G83" s="139"/>
      <c r="H83" s="139"/>
      <c r="I83" s="139"/>
      <c r="J83" s="139">
        <v>0</v>
      </c>
      <c r="K83" s="139">
        <v>0</v>
      </c>
      <c r="L83" s="139">
        <v>-30</v>
      </c>
      <c r="M83" s="139">
        <v>-34</v>
      </c>
      <c r="N83" s="134"/>
      <c r="O83" s="131"/>
      <c r="P83" s="427"/>
      <c r="Q83" s="418"/>
      <c r="R83" s="418"/>
      <c r="S83" s="418"/>
      <c r="T83" s="418"/>
      <c r="U83" s="418"/>
    </row>
    <row r="84" spans="1:21" ht="14.25">
      <c r="A84" s="361">
        <v>0</v>
      </c>
      <c r="B84" s="150" t="s">
        <v>245</v>
      </c>
      <c r="C84" s="142"/>
      <c r="D84" s="143"/>
      <c r="E84" s="142"/>
      <c r="F84" s="144"/>
      <c r="G84" s="142"/>
      <c r="H84" s="142"/>
      <c r="I84" s="142"/>
      <c r="J84" s="316">
        <f>SUM(J82:J83)</f>
        <v>1424</v>
      </c>
      <c r="K84" s="316">
        <f>SUM(K82:K83)</f>
        <v>2421</v>
      </c>
      <c r="L84" s="316">
        <f>SUM(L82:L83)</f>
        <v>-30</v>
      </c>
      <c r="M84" s="316">
        <f>SUM(M82:M83)</f>
        <v>-34</v>
      </c>
      <c r="N84" s="134"/>
      <c r="O84" s="134"/>
      <c r="P84" s="427"/>
      <c r="Q84" s="418"/>
      <c r="R84" s="418"/>
      <c r="S84" s="418"/>
      <c r="T84" s="418"/>
      <c r="U84" s="418"/>
    </row>
    <row r="85" spans="1:21" ht="14.25">
      <c r="A85" s="361">
        <v>0</v>
      </c>
      <c r="B85" s="163" t="s">
        <v>246</v>
      </c>
      <c r="C85" s="139"/>
      <c r="D85" s="139"/>
      <c r="E85" s="139"/>
      <c r="F85" s="140"/>
      <c r="G85" s="139"/>
      <c r="H85" s="139"/>
      <c r="I85" s="139"/>
      <c r="J85" s="139">
        <f>0*0.2</f>
        <v>0</v>
      </c>
      <c r="K85" s="139">
        <f>154*0.2</f>
        <v>30.8</v>
      </c>
      <c r="L85" s="139">
        <f>30*0.2217</f>
        <v>6.651</v>
      </c>
      <c r="M85" s="139">
        <f>34*0.23</f>
        <v>7.82</v>
      </c>
      <c r="N85" s="134"/>
      <c r="O85" s="134"/>
      <c r="P85" s="427"/>
      <c r="Q85" s="418"/>
      <c r="R85" s="418"/>
      <c r="S85" s="418"/>
      <c r="T85" s="418"/>
      <c r="U85" s="418"/>
    </row>
    <row r="86" spans="1:21" ht="14.25">
      <c r="A86" s="361">
        <v>0</v>
      </c>
      <c r="B86" s="336" t="s">
        <v>249</v>
      </c>
      <c r="C86" s="337"/>
      <c r="D86" s="337"/>
      <c r="E86" s="337"/>
      <c r="F86" s="338"/>
      <c r="G86" s="337"/>
      <c r="H86" s="337"/>
      <c r="I86" s="337"/>
      <c r="J86" s="337"/>
      <c r="K86" s="337"/>
      <c r="L86" s="337"/>
      <c r="M86" s="337"/>
      <c r="N86" s="134"/>
      <c r="O86" s="134"/>
      <c r="P86" s="427"/>
      <c r="Q86" s="418"/>
      <c r="R86" s="418"/>
      <c r="S86" s="418"/>
      <c r="T86" s="418"/>
      <c r="U86" s="418"/>
    </row>
    <row r="87" spans="1:21" ht="14.25">
      <c r="A87" s="361">
        <v>0</v>
      </c>
      <c r="B87" s="163" t="s">
        <v>256</v>
      </c>
      <c r="C87" s="139"/>
      <c r="D87" s="139"/>
      <c r="E87" s="139"/>
      <c r="F87" s="140"/>
      <c r="G87" s="139"/>
      <c r="H87" s="139"/>
      <c r="I87" s="139"/>
      <c r="J87" s="139">
        <v>0</v>
      </c>
      <c r="K87" s="139">
        <v>0</v>
      </c>
      <c r="L87" s="139">
        <v>0</v>
      </c>
      <c r="M87" s="139">
        <v>-113</v>
      </c>
      <c r="N87" s="134"/>
      <c r="O87" s="134"/>
      <c r="P87" s="427"/>
      <c r="Q87" s="418"/>
      <c r="R87" s="418"/>
      <c r="S87" s="418"/>
      <c r="T87" s="418"/>
      <c r="U87" s="418"/>
    </row>
    <row r="88" spans="1:21" ht="14.25">
      <c r="A88" s="361">
        <v>0</v>
      </c>
      <c r="B88" s="150" t="s">
        <v>248</v>
      </c>
      <c r="C88" s="142"/>
      <c r="D88" s="142"/>
      <c r="E88" s="142"/>
      <c r="F88" s="144"/>
      <c r="G88" s="142"/>
      <c r="H88" s="142"/>
      <c r="I88" s="142"/>
      <c r="J88" s="316">
        <f>SUM(J84:J87)</f>
        <v>1424</v>
      </c>
      <c r="K88" s="316">
        <f>SUM(K84:K87)</f>
        <v>2451.8</v>
      </c>
      <c r="L88" s="316">
        <f>SUM(L84:L87)</f>
        <v>-23.349</v>
      </c>
      <c r="M88" s="316">
        <f>SUM(M84:M87)</f>
        <v>-139.18</v>
      </c>
      <c r="N88" s="134"/>
      <c r="O88" s="134"/>
      <c r="P88" s="427"/>
      <c r="Q88" s="418"/>
      <c r="R88" s="418"/>
      <c r="S88" s="418"/>
      <c r="T88" s="418"/>
      <c r="U88" s="418"/>
    </row>
    <row r="89" spans="1:21" ht="15" thickBot="1">
      <c r="A89" s="362">
        <v>1</v>
      </c>
      <c r="B89" s="358" t="s">
        <v>247</v>
      </c>
      <c r="C89" s="359"/>
      <c r="D89" s="359"/>
      <c r="E89" s="359"/>
      <c r="F89" s="360"/>
      <c r="G89" s="359"/>
      <c r="H89" s="359"/>
      <c r="I89" s="359"/>
      <c r="J89" s="359">
        <f>J80+J88</f>
        <v>2785</v>
      </c>
      <c r="K89" s="359">
        <f>K80+K88</f>
        <v>1814.0000000000002</v>
      </c>
      <c r="L89" s="359">
        <f>L80+L88</f>
        <v>-520</v>
      </c>
      <c r="M89" s="359">
        <f>M80+M88</f>
        <v>-405</v>
      </c>
      <c r="N89" s="153"/>
      <c r="O89" s="153"/>
      <c r="P89" s="427"/>
      <c r="Q89" s="418"/>
      <c r="R89" s="418"/>
      <c r="S89" s="418"/>
      <c r="T89" s="418"/>
      <c r="U89" s="418"/>
    </row>
    <row r="90" spans="1:21" ht="15" thickTop="1">
      <c r="A90" s="362"/>
      <c r="B90" s="150"/>
      <c r="C90" s="142"/>
      <c r="D90" s="143"/>
      <c r="E90" s="142"/>
      <c r="F90" s="144"/>
      <c r="G90" s="142"/>
      <c r="H90" s="142"/>
      <c r="I90" s="142"/>
      <c r="J90" s="151"/>
      <c r="K90" s="142"/>
      <c r="L90" s="142"/>
      <c r="M90" s="142"/>
      <c r="N90" s="134"/>
      <c r="O90" s="134"/>
      <c r="P90" s="427"/>
      <c r="Q90" s="418"/>
      <c r="R90" s="418"/>
      <c r="S90" s="418"/>
      <c r="T90" s="418"/>
      <c r="U90" s="418"/>
    </row>
    <row r="91" spans="1:21" ht="14.25">
      <c r="A91" s="362"/>
      <c r="B91" s="163" t="s">
        <v>250</v>
      </c>
      <c r="C91" s="139"/>
      <c r="D91" s="139"/>
      <c r="E91" s="139"/>
      <c r="F91" s="140"/>
      <c r="G91" s="139"/>
      <c r="H91" s="139"/>
      <c r="I91" s="139"/>
      <c r="J91" s="139"/>
      <c r="K91" s="429"/>
      <c r="L91" s="429"/>
      <c r="M91" s="429"/>
      <c r="N91" s="134"/>
      <c r="O91" s="131"/>
      <c r="P91" s="427"/>
      <c r="Q91" s="418"/>
      <c r="R91" s="418"/>
      <c r="S91" s="418"/>
      <c r="T91" s="418"/>
      <c r="U91" s="418"/>
    </row>
    <row r="92" spans="1:21" ht="14.25">
      <c r="A92" s="363"/>
      <c r="B92" s="141"/>
      <c r="C92" s="142"/>
      <c r="D92" s="143"/>
      <c r="E92" s="142"/>
      <c r="F92" s="144"/>
      <c r="G92" s="142"/>
      <c r="H92" s="142"/>
      <c r="I92" s="142"/>
      <c r="J92" s="142"/>
      <c r="K92" s="428"/>
      <c r="L92" s="428"/>
      <c r="M92" s="428"/>
      <c r="N92" s="134"/>
      <c r="O92" s="131"/>
      <c r="P92" s="427"/>
      <c r="Q92" s="418"/>
      <c r="R92" s="418"/>
      <c r="S92" s="418"/>
      <c r="T92" s="418"/>
      <c r="U92" s="418"/>
    </row>
    <row r="93" spans="1:21" ht="14.25">
      <c r="A93" s="363"/>
      <c r="B93" s="141"/>
      <c r="C93" s="142"/>
      <c r="D93" s="142"/>
      <c r="E93" s="142"/>
      <c r="F93" s="144"/>
      <c r="G93" s="142"/>
      <c r="H93" s="142"/>
      <c r="I93" s="142"/>
      <c r="J93" s="142"/>
      <c r="K93" s="428"/>
      <c r="L93" s="428"/>
      <c r="M93" s="428"/>
      <c r="N93" s="134"/>
      <c r="O93" s="134"/>
      <c r="P93" s="427"/>
      <c r="Q93" s="418"/>
      <c r="R93" s="418"/>
      <c r="S93" s="418"/>
      <c r="T93" s="418"/>
      <c r="U93" s="418"/>
    </row>
    <row r="94" spans="1:21" ht="16.5">
      <c r="A94" s="363"/>
      <c r="B94" s="217" t="s">
        <v>97</v>
      </c>
      <c r="C94" s="218"/>
      <c r="D94" s="218"/>
      <c r="E94" s="218"/>
      <c r="F94" s="218"/>
      <c r="G94" s="218"/>
      <c r="H94" s="218"/>
      <c r="I94" s="218"/>
      <c r="J94" s="219"/>
      <c r="K94" s="219"/>
      <c r="L94" s="219"/>
      <c r="M94" s="219"/>
      <c r="N94" s="133"/>
      <c r="O94" s="167"/>
      <c r="P94" s="427"/>
      <c r="Q94" s="418"/>
      <c r="R94" s="418"/>
      <c r="S94" s="418"/>
      <c r="T94" s="418"/>
      <c r="U94" s="418"/>
    </row>
    <row r="95" spans="1:21" ht="28.5">
      <c r="A95" s="363"/>
      <c r="B95" s="176" t="s">
        <v>251</v>
      </c>
      <c r="C95" s="133"/>
      <c r="D95" s="133"/>
      <c r="E95" s="133"/>
      <c r="F95" s="133"/>
      <c r="G95" s="133"/>
      <c r="H95" s="133"/>
      <c r="I95" s="133"/>
      <c r="J95" s="171"/>
      <c r="K95" s="171"/>
      <c r="L95" s="171"/>
      <c r="M95" s="171"/>
      <c r="N95" s="157"/>
      <c r="O95" s="157"/>
      <c r="P95" s="427"/>
      <c r="Q95" s="418"/>
      <c r="R95" s="418"/>
      <c r="S95" s="418"/>
      <c r="T95" s="418"/>
      <c r="U95" s="418"/>
    </row>
    <row r="96" spans="1:21" ht="14.25">
      <c r="A96" s="363"/>
      <c r="B96" s="176"/>
      <c r="C96" s="133"/>
      <c r="D96" s="133"/>
      <c r="E96" s="133"/>
      <c r="F96" s="133"/>
      <c r="G96" s="133"/>
      <c r="H96" s="133"/>
      <c r="I96" s="133"/>
      <c r="J96" s="171"/>
      <c r="K96" s="171"/>
      <c r="L96" s="171"/>
      <c r="M96" s="171"/>
      <c r="N96" s="157"/>
      <c r="O96" s="157"/>
      <c r="P96" s="427"/>
      <c r="Q96" s="418"/>
      <c r="R96" s="418"/>
      <c r="S96" s="418"/>
      <c r="T96" s="418"/>
      <c r="U96" s="418"/>
    </row>
    <row r="97" spans="1:21" ht="14.25">
      <c r="A97" s="363"/>
      <c r="B97" s="177" t="s">
        <v>252</v>
      </c>
      <c r="C97" s="149"/>
      <c r="D97" s="149"/>
      <c r="E97" s="149"/>
      <c r="F97" s="157"/>
      <c r="G97" s="149"/>
      <c r="H97" s="149"/>
      <c r="I97" s="149"/>
      <c r="J97" s="172"/>
      <c r="K97" s="172"/>
      <c r="L97" s="172"/>
      <c r="M97" s="172"/>
      <c r="N97" s="157"/>
      <c r="O97" s="157"/>
      <c r="P97" s="427"/>
      <c r="Q97" s="418"/>
      <c r="R97" s="418"/>
      <c r="S97" s="418"/>
      <c r="T97" s="418"/>
      <c r="U97" s="418"/>
    </row>
    <row r="98" spans="1:21" ht="14.25">
      <c r="A98" s="363"/>
      <c r="B98" s="177"/>
      <c r="C98" s="149"/>
      <c r="D98" s="149"/>
      <c r="E98" s="149"/>
      <c r="F98" s="157"/>
      <c r="G98" s="149"/>
      <c r="H98" s="149"/>
      <c r="I98" s="149"/>
      <c r="J98" s="172"/>
      <c r="K98" s="172"/>
      <c r="L98" s="172"/>
      <c r="M98" s="172"/>
      <c r="N98" s="157"/>
      <c r="O98" s="157"/>
      <c r="P98" s="427"/>
      <c r="Q98" s="418"/>
      <c r="R98" s="418"/>
      <c r="S98" s="418"/>
      <c r="T98" s="418"/>
      <c r="U98" s="418"/>
    </row>
    <row r="99" spans="1:21" ht="14.25">
      <c r="A99" s="363"/>
      <c r="B99" s="177" t="s">
        <v>253</v>
      </c>
      <c r="C99" s="149"/>
      <c r="D99" s="149"/>
      <c r="E99" s="149"/>
      <c r="F99" s="157"/>
      <c r="G99" s="149"/>
      <c r="H99" s="149"/>
      <c r="I99" s="149"/>
      <c r="J99" s="172"/>
      <c r="K99" s="172"/>
      <c r="L99" s="172"/>
      <c r="M99" s="172"/>
      <c r="N99" s="157"/>
      <c r="O99" s="157"/>
      <c r="P99" s="427"/>
      <c r="Q99" s="418"/>
      <c r="R99" s="418"/>
      <c r="S99" s="418"/>
      <c r="T99" s="418"/>
      <c r="U99" s="418"/>
    </row>
    <row r="100" spans="1:21" ht="14.25">
      <c r="A100" s="363"/>
      <c r="B100" s="177"/>
      <c r="C100" s="149"/>
      <c r="D100" s="149"/>
      <c r="E100" s="149"/>
      <c r="F100" s="157"/>
      <c r="G100" s="149"/>
      <c r="H100" s="149"/>
      <c r="I100" s="149"/>
      <c r="J100" s="172"/>
      <c r="K100" s="172"/>
      <c r="L100" s="172"/>
      <c r="M100" s="172"/>
      <c r="N100" s="157"/>
      <c r="O100" s="157"/>
      <c r="P100" s="427"/>
      <c r="Q100" s="418"/>
      <c r="R100" s="418"/>
      <c r="S100" s="418"/>
      <c r="T100" s="418"/>
      <c r="U100" s="418"/>
    </row>
    <row r="101" spans="1:21" ht="14.25">
      <c r="A101" s="363"/>
      <c r="B101" s="177" t="s">
        <v>254</v>
      </c>
      <c r="C101" s="149"/>
      <c r="D101" s="149"/>
      <c r="E101" s="149"/>
      <c r="F101" s="157"/>
      <c r="G101" s="149"/>
      <c r="H101" s="149"/>
      <c r="I101" s="149"/>
      <c r="J101" s="172"/>
      <c r="K101" s="172"/>
      <c r="L101" s="172"/>
      <c r="M101" s="172"/>
      <c r="N101" s="157"/>
      <c r="O101" s="157"/>
      <c r="P101" s="427"/>
      <c r="Q101" s="418"/>
      <c r="R101" s="418"/>
      <c r="S101" s="418"/>
      <c r="T101" s="418"/>
      <c r="U101" s="418"/>
    </row>
    <row r="102" spans="1:21" ht="14.25">
      <c r="A102" s="363"/>
      <c r="B102" s="177" t="s">
        <v>255</v>
      </c>
      <c r="C102" s="149"/>
      <c r="D102" s="149"/>
      <c r="E102" s="149"/>
      <c r="F102" s="157"/>
      <c r="G102" s="149"/>
      <c r="H102" s="149"/>
      <c r="I102" s="149"/>
      <c r="J102" s="172"/>
      <c r="K102" s="172"/>
      <c r="L102" s="172"/>
      <c r="M102" s="172"/>
      <c r="N102" s="157"/>
      <c r="O102" s="157"/>
      <c r="P102" s="427"/>
      <c r="Q102" s="418"/>
      <c r="R102" s="418"/>
      <c r="S102" s="418"/>
      <c r="T102" s="418"/>
      <c r="U102" s="418"/>
    </row>
    <row r="103" spans="1:21" ht="14.25">
      <c r="A103" s="363"/>
      <c r="B103" s="177"/>
      <c r="C103" s="149"/>
      <c r="D103" s="149"/>
      <c r="E103" s="149"/>
      <c r="F103" s="157"/>
      <c r="G103" s="149"/>
      <c r="H103" s="149"/>
      <c r="I103" s="149"/>
      <c r="J103" s="172"/>
      <c r="K103" s="172"/>
      <c r="L103" s="172"/>
      <c r="M103" s="172"/>
      <c r="N103" s="157"/>
      <c r="O103" s="157"/>
      <c r="P103" s="427"/>
      <c r="Q103" s="418"/>
      <c r="R103" s="418"/>
      <c r="S103" s="418"/>
      <c r="T103" s="418"/>
      <c r="U103" s="418"/>
    </row>
    <row r="104" spans="1:21" ht="14.25">
      <c r="A104" s="363"/>
      <c r="B104" s="177"/>
      <c r="C104" s="149"/>
      <c r="D104" s="149"/>
      <c r="E104" s="149"/>
      <c r="F104" s="157"/>
      <c r="G104" s="149"/>
      <c r="H104" s="149"/>
      <c r="I104" s="149"/>
      <c r="J104" s="172"/>
      <c r="K104" s="172"/>
      <c r="L104" s="172"/>
      <c r="M104" s="172"/>
      <c r="N104" s="157"/>
      <c r="O104" s="157"/>
      <c r="P104" s="427"/>
      <c r="Q104" s="418"/>
      <c r="R104" s="418"/>
      <c r="S104" s="418"/>
      <c r="T104" s="418"/>
      <c r="U104" s="418"/>
    </row>
    <row r="105" spans="1:21" ht="14.25">
      <c r="A105" s="363"/>
      <c r="B105" s="177"/>
      <c r="C105" s="149"/>
      <c r="D105" s="149"/>
      <c r="E105" s="149"/>
      <c r="F105" s="157"/>
      <c r="G105" s="149"/>
      <c r="H105" s="149"/>
      <c r="I105" s="149"/>
      <c r="J105" s="172"/>
      <c r="K105" s="172"/>
      <c r="L105" s="172"/>
      <c r="M105" s="172"/>
      <c r="N105" s="157"/>
      <c r="O105" s="157"/>
      <c r="P105" s="427"/>
      <c r="Q105" s="418"/>
      <c r="R105" s="418"/>
      <c r="S105" s="418"/>
      <c r="T105" s="418"/>
      <c r="U105" s="418"/>
    </row>
    <row r="106" spans="1:21" ht="14.25">
      <c r="A106" s="363"/>
      <c r="B106" s="177"/>
      <c r="C106" s="149"/>
      <c r="D106" s="149"/>
      <c r="E106" s="149"/>
      <c r="F106" s="157"/>
      <c r="G106" s="149"/>
      <c r="H106" s="149"/>
      <c r="I106" s="149"/>
      <c r="J106" s="172"/>
      <c r="K106" s="172"/>
      <c r="L106" s="172"/>
      <c r="M106" s="172"/>
      <c r="N106" s="157"/>
      <c r="O106" s="157"/>
      <c r="P106" s="427"/>
      <c r="Q106" s="418"/>
      <c r="R106" s="418"/>
      <c r="S106" s="418"/>
      <c r="T106" s="418"/>
      <c r="U106" s="418"/>
    </row>
    <row r="107" spans="1:21" ht="14.25">
      <c r="A107" s="363"/>
      <c r="B107" s="177"/>
      <c r="C107" s="149"/>
      <c r="D107" s="149"/>
      <c r="E107" s="149"/>
      <c r="F107" s="157"/>
      <c r="G107" s="149"/>
      <c r="H107" s="149"/>
      <c r="I107" s="149"/>
      <c r="J107" s="172"/>
      <c r="K107" s="172"/>
      <c r="L107" s="172"/>
      <c r="M107" s="172"/>
      <c r="N107" s="157"/>
      <c r="O107" s="157"/>
      <c r="P107" s="427"/>
      <c r="Q107" s="418"/>
      <c r="R107" s="418"/>
      <c r="S107" s="418"/>
      <c r="T107" s="418"/>
      <c r="U107" s="418"/>
    </row>
    <row r="108" spans="1:21" ht="14.25">
      <c r="A108" s="363"/>
      <c r="B108" s="177"/>
      <c r="C108" s="149"/>
      <c r="D108" s="149"/>
      <c r="E108" s="149"/>
      <c r="F108" s="157"/>
      <c r="G108" s="149"/>
      <c r="H108" s="149"/>
      <c r="I108" s="149"/>
      <c r="J108" s="172"/>
      <c r="K108" s="172"/>
      <c r="L108" s="172"/>
      <c r="M108" s="172"/>
      <c r="N108" s="157"/>
      <c r="O108" s="157"/>
      <c r="P108" s="427"/>
      <c r="Q108" s="418"/>
      <c r="R108" s="418"/>
      <c r="S108" s="418"/>
      <c r="T108" s="418"/>
      <c r="U108" s="418"/>
    </row>
    <row r="109" spans="1:21" ht="14.25">
      <c r="A109" s="363"/>
      <c r="B109" s="177"/>
      <c r="C109" s="149"/>
      <c r="D109" s="149"/>
      <c r="E109" s="149"/>
      <c r="F109" s="157"/>
      <c r="G109" s="149"/>
      <c r="H109" s="149"/>
      <c r="I109" s="149"/>
      <c r="J109" s="172"/>
      <c r="K109" s="172"/>
      <c r="L109" s="172"/>
      <c r="M109" s="172"/>
      <c r="N109" s="157"/>
      <c r="O109" s="157"/>
      <c r="P109" s="427"/>
      <c r="Q109" s="418"/>
      <c r="R109" s="418"/>
      <c r="S109" s="418"/>
      <c r="T109" s="418"/>
      <c r="U109" s="418"/>
    </row>
    <row r="110" spans="1:21" ht="14.25">
      <c r="A110" s="363"/>
      <c r="B110" s="177"/>
      <c r="C110" s="149"/>
      <c r="D110" s="149"/>
      <c r="E110" s="149"/>
      <c r="F110" s="157"/>
      <c r="G110" s="149"/>
      <c r="H110" s="149"/>
      <c r="I110" s="149"/>
      <c r="J110" s="172"/>
      <c r="K110" s="172"/>
      <c r="L110" s="172"/>
      <c r="M110" s="172"/>
      <c r="N110" s="157"/>
      <c r="O110" s="157"/>
      <c r="P110" s="427"/>
      <c r="Q110" s="418"/>
      <c r="R110" s="418"/>
      <c r="S110" s="418"/>
      <c r="T110" s="418"/>
      <c r="U110" s="418"/>
    </row>
    <row r="111" spans="1:21" ht="14.25">
      <c r="A111" s="363"/>
      <c r="B111" s="177"/>
      <c r="C111" s="149"/>
      <c r="D111" s="149"/>
      <c r="E111" s="149"/>
      <c r="F111" s="157"/>
      <c r="G111" s="149"/>
      <c r="H111" s="149"/>
      <c r="I111" s="149"/>
      <c r="J111" s="172"/>
      <c r="K111" s="172"/>
      <c r="L111" s="172"/>
      <c r="M111" s="172"/>
      <c r="N111" s="157"/>
      <c r="O111" s="157"/>
      <c r="P111" s="427"/>
      <c r="Q111" s="418"/>
      <c r="R111" s="418"/>
      <c r="S111" s="418"/>
      <c r="T111" s="418"/>
      <c r="U111" s="418"/>
    </row>
    <row r="112" spans="1:21" ht="14.25">
      <c r="A112" s="363"/>
      <c r="B112" s="177"/>
      <c r="C112" s="149"/>
      <c r="D112" s="149"/>
      <c r="E112" s="149"/>
      <c r="F112" s="157"/>
      <c r="G112" s="149"/>
      <c r="H112" s="149"/>
      <c r="I112" s="149"/>
      <c r="J112" s="172"/>
      <c r="K112" s="172"/>
      <c r="L112" s="172"/>
      <c r="M112" s="172"/>
      <c r="N112" s="157"/>
      <c r="O112" s="157"/>
      <c r="P112" s="427"/>
      <c r="Q112" s="418"/>
      <c r="R112" s="418"/>
      <c r="S112" s="418"/>
      <c r="T112" s="418"/>
      <c r="U112" s="418"/>
    </row>
    <row r="113" spans="1:21" ht="14.25">
      <c r="A113" s="363"/>
      <c r="B113" s="177"/>
      <c r="C113" s="149"/>
      <c r="D113" s="149"/>
      <c r="E113" s="149"/>
      <c r="F113" s="157"/>
      <c r="G113" s="149"/>
      <c r="H113" s="149"/>
      <c r="I113" s="149"/>
      <c r="J113" s="172"/>
      <c r="K113" s="172"/>
      <c r="L113" s="172"/>
      <c r="M113" s="172"/>
      <c r="N113" s="157"/>
      <c r="O113" s="157"/>
      <c r="P113" s="427"/>
      <c r="Q113" s="418"/>
      <c r="R113" s="418"/>
      <c r="S113" s="418"/>
      <c r="T113" s="418"/>
      <c r="U113" s="418"/>
    </row>
    <row r="114" spans="1:21" ht="14.25">
      <c r="A114" s="363"/>
      <c r="B114" s="177"/>
      <c r="C114" s="149"/>
      <c r="D114" s="149"/>
      <c r="E114" s="149"/>
      <c r="F114" s="157"/>
      <c r="G114" s="149"/>
      <c r="H114" s="149"/>
      <c r="I114" s="149"/>
      <c r="J114" s="172"/>
      <c r="K114" s="172"/>
      <c r="L114" s="172"/>
      <c r="M114" s="172"/>
      <c r="N114" s="157"/>
      <c r="O114" s="157"/>
      <c r="P114" s="427"/>
      <c r="Q114" s="418"/>
      <c r="R114" s="418"/>
      <c r="S114" s="418"/>
      <c r="T114" s="418"/>
      <c r="U114" s="418"/>
    </row>
    <row r="115" spans="1:21" ht="14.25">
      <c r="A115" s="363"/>
      <c r="B115" s="177"/>
      <c r="C115" s="149"/>
      <c r="D115" s="149"/>
      <c r="E115" s="149"/>
      <c r="F115" s="157"/>
      <c r="G115" s="149"/>
      <c r="H115" s="149"/>
      <c r="I115" s="149"/>
      <c r="J115" s="172"/>
      <c r="K115" s="172"/>
      <c r="L115" s="172"/>
      <c r="M115" s="172"/>
      <c r="N115" s="157"/>
      <c r="O115" s="157"/>
      <c r="P115" s="427"/>
      <c r="Q115" s="418"/>
      <c r="R115" s="418"/>
      <c r="S115" s="418"/>
      <c r="T115" s="418"/>
      <c r="U115" s="418"/>
    </row>
    <row r="116" spans="1:21" ht="14.25">
      <c r="A116" s="363"/>
      <c r="B116" s="177"/>
      <c r="C116" s="149"/>
      <c r="D116" s="149"/>
      <c r="E116" s="149"/>
      <c r="F116" s="157"/>
      <c r="G116" s="149"/>
      <c r="H116" s="149"/>
      <c r="I116" s="149"/>
      <c r="J116" s="172"/>
      <c r="K116" s="172"/>
      <c r="L116" s="172"/>
      <c r="M116" s="172"/>
      <c r="N116" s="157"/>
      <c r="O116" s="157"/>
      <c r="P116" s="427"/>
      <c r="Q116" s="418"/>
      <c r="R116" s="418"/>
      <c r="S116" s="418"/>
      <c r="T116" s="418"/>
      <c r="U116" s="418"/>
    </row>
    <row r="117" spans="1:21" ht="14.25">
      <c r="A117" s="363"/>
      <c r="B117" s="177"/>
      <c r="C117" s="149"/>
      <c r="D117" s="149"/>
      <c r="E117" s="149"/>
      <c r="F117" s="157"/>
      <c r="G117" s="149"/>
      <c r="H117" s="149"/>
      <c r="I117" s="149"/>
      <c r="J117" s="172"/>
      <c r="K117" s="172"/>
      <c r="L117" s="172"/>
      <c r="M117" s="172"/>
      <c r="N117" s="157"/>
      <c r="O117" s="157"/>
      <c r="P117" s="427"/>
      <c r="Q117" s="418"/>
      <c r="R117" s="418"/>
      <c r="S117" s="418"/>
      <c r="T117" s="418"/>
      <c r="U117" s="418"/>
    </row>
    <row r="118" spans="1:21" ht="14.25">
      <c r="A118" s="363"/>
      <c r="B118" s="177"/>
      <c r="C118" s="149"/>
      <c r="D118" s="149"/>
      <c r="E118" s="149"/>
      <c r="F118" s="157"/>
      <c r="G118" s="149"/>
      <c r="H118" s="149"/>
      <c r="I118" s="149"/>
      <c r="J118" s="172"/>
      <c r="K118" s="172"/>
      <c r="L118" s="172"/>
      <c r="M118" s="172"/>
      <c r="N118" s="157"/>
      <c r="O118" s="157"/>
      <c r="P118" s="427"/>
      <c r="Q118" s="418"/>
      <c r="R118" s="418"/>
      <c r="S118" s="418"/>
      <c r="T118" s="418"/>
      <c r="U118" s="418"/>
    </row>
    <row r="119" spans="1:21" ht="14.25">
      <c r="A119" s="363"/>
      <c r="B119" s="177"/>
      <c r="C119" s="149"/>
      <c r="D119" s="149"/>
      <c r="E119" s="149"/>
      <c r="F119" s="157"/>
      <c r="G119" s="149"/>
      <c r="H119" s="149"/>
      <c r="I119" s="149"/>
      <c r="J119" s="172"/>
      <c r="K119" s="172"/>
      <c r="L119" s="172"/>
      <c r="M119" s="172"/>
      <c r="N119" s="157"/>
      <c r="O119" s="157"/>
      <c r="P119" s="427"/>
      <c r="Q119" s="418"/>
      <c r="R119" s="418"/>
      <c r="S119" s="418"/>
      <c r="T119" s="418"/>
      <c r="U119" s="418"/>
    </row>
    <row r="120" spans="1:21" ht="14.25">
      <c r="A120" s="363"/>
      <c r="B120" s="177"/>
      <c r="C120" s="149"/>
      <c r="D120" s="149"/>
      <c r="E120" s="149"/>
      <c r="F120" s="157"/>
      <c r="G120" s="149"/>
      <c r="H120" s="149"/>
      <c r="I120" s="149"/>
      <c r="J120" s="172"/>
      <c r="K120" s="172"/>
      <c r="L120" s="172"/>
      <c r="M120" s="172"/>
      <c r="N120" s="157"/>
      <c r="O120" s="157"/>
      <c r="P120" s="427"/>
      <c r="Q120" s="418"/>
      <c r="R120" s="418"/>
      <c r="S120" s="418"/>
      <c r="T120" s="418"/>
      <c r="U120" s="418"/>
    </row>
    <row r="121" spans="1:21" ht="14.25">
      <c r="A121" s="363"/>
      <c r="B121" s="177"/>
      <c r="C121" s="149"/>
      <c r="D121" s="149"/>
      <c r="E121" s="149"/>
      <c r="F121" s="157"/>
      <c r="G121" s="149"/>
      <c r="H121" s="149"/>
      <c r="I121" s="149"/>
      <c r="J121" s="172"/>
      <c r="K121" s="172"/>
      <c r="L121" s="172"/>
      <c r="M121" s="172"/>
      <c r="N121" s="157"/>
      <c r="O121" s="157"/>
      <c r="P121" s="427"/>
      <c r="Q121" s="418"/>
      <c r="R121" s="418"/>
      <c r="S121" s="418"/>
      <c r="T121" s="418"/>
      <c r="U121" s="418"/>
    </row>
    <row r="122" spans="1:21" ht="14.25">
      <c r="A122" s="363"/>
      <c r="B122" s="177"/>
      <c r="C122" s="149"/>
      <c r="D122" s="149"/>
      <c r="E122" s="149"/>
      <c r="F122" s="157"/>
      <c r="G122" s="149"/>
      <c r="H122" s="149"/>
      <c r="I122" s="149"/>
      <c r="J122" s="172"/>
      <c r="K122" s="172"/>
      <c r="L122" s="172"/>
      <c r="M122" s="172"/>
      <c r="N122" s="157"/>
      <c r="O122" s="157"/>
      <c r="P122" s="427"/>
      <c r="Q122" s="418"/>
      <c r="R122" s="418"/>
      <c r="S122" s="418"/>
      <c r="T122" s="418"/>
      <c r="U122" s="418"/>
    </row>
    <row r="123" spans="1:21" ht="14.25">
      <c r="A123" s="363"/>
      <c r="B123" s="177"/>
      <c r="C123" s="149"/>
      <c r="D123" s="149"/>
      <c r="E123" s="149"/>
      <c r="F123" s="157"/>
      <c r="G123" s="149"/>
      <c r="H123" s="149"/>
      <c r="I123" s="149"/>
      <c r="J123" s="172"/>
      <c r="K123" s="172"/>
      <c r="L123" s="172"/>
      <c r="M123" s="172"/>
      <c r="N123" s="157"/>
      <c r="O123" s="157"/>
      <c r="P123" s="427"/>
      <c r="Q123" s="418"/>
      <c r="R123" s="418"/>
      <c r="S123" s="418"/>
      <c r="T123" s="418"/>
      <c r="U123" s="418"/>
    </row>
    <row r="124" spans="1:21" ht="14.25">
      <c r="A124" s="363"/>
      <c r="B124" s="177"/>
      <c r="C124" s="149"/>
      <c r="D124" s="149"/>
      <c r="E124" s="149"/>
      <c r="F124" s="157"/>
      <c r="G124" s="149"/>
      <c r="H124" s="149"/>
      <c r="I124" s="149"/>
      <c r="J124" s="172"/>
      <c r="K124" s="172"/>
      <c r="L124" s="172"/>
      <c r="M124" s="172"/>
      <c r="N124" s="157"/>
      <c r="O124" s="157"/>
      <c r="P124" s="427"/>
      <c r="Q124" s="418"/>
      <c r="R124" s="418"/>
      <c r="S124" s="418"/>
      <c r="T124" s="418"/>
      <c r="U124" s="418"/>
    </row>
    <row r="125" spans="1:21" ht="14.25">
      <c r="A125" s="363"/>
      <c r="B125" s="177"/>
      <c r="C125" s="149"/>
      <c r="D125" s="149"/>
      <c r="E125" s="149"/>
      <c r="F125" s="157"/>
      <c r="G125" s="149"/>
      <c r="H125" s="149"/>
      <c r="I125" s="149"/>
      <c r="J125" s="172"/>
      <c r="K125" s="172"/>
      <c r="L125" s="172"/>
      <c r="M125" s="172"/>
      <c r="N125" s="157"/>
      <c r="O125" s="148"/>
      <c r="P125" s="427"/>
      <c r="Q125" s="418"/>
      <c r="R125" s="418"/>
      <c r="S125" s="418"/>
      <c r="T125" s="418"/>
      <c r="U125" s="418"/>
    </row>
    <row r="126" spans="1:14" ht="14.25">
      <c r="A126" s="363"/>
      <c r="B126" s="177"/>
      <c r="C126" s="149"/>
      <c r="D126" s="149"/>
      <c r="E126" s="149"/>
      <c r="F126" s="157"/>
      <c r="G126" s="149"/>
      <c r="H126" s="149"/>
      <c r="I126" s="149"/>
      <c r="J126" s="172"/>
      <c r="K126" s="172"/>
      <c r="L126" s="172"/>
      <c r="M126" s="172"/>
      <c r="N126" s="246"/>
    </row>
    <row r="127" spans="1:14" ht="14.25">
      <c r="A127" s="363"/>
      <c r="B127" s="178"/>
      <c r="C127" s="147"/>
      <c r="D127" s="147"/>
      <c r="E127" s="147"/>
      <c r="F127" s="148"/>
      <c r="G127" s="147"/>
      <c r="H127" s="147"/>
      <c r="I127" s="147"/>
      <c r="J127" s="172"/>
      <c r="K127" s="172"/>
      <c r="L127" s="172"/>
      <c r="M127" s="172"/>
      <c r="N127" s="246"/>
    </row>
    <row r="128" spans="2:14" ht="12.75">
      <c r="B128" s="179"/>
      <c r="J128" s="220"/>
      <c r="K128" s="220"/>
      <c r="M128" s="220"/>
      <c r="N128" s="246"/>
    </row>
    <row r="129" spans="2:14" ht="12.75">
      <c r="B129" s="179"/>
      <c r="J129" s="220"/>
      <c r="K129" s="220"/>
      <c r="M129" s="220"/>
      <c r="N129" s="246"/>
    </row>
    <row r="130" spans="2:14" ht="12.75">
      <c r="B130" s="179"/>
      <c r="J130" s="220"/>
      <c r="K130" s="220"/>
      <c r="M130" s="220"/>
      <c r="N130" s="246"/>
    </row>
    <row r="131" spans="2:14" ht="12.75">
      <c r="B131" s="179"/>
      <c r="J131" s="220"/>
      <c r="K131" s="220"/>
      <c r="M131" s="220"/>
      <c r="N131" s="246"/>
    </row>
    <row r="132" spans="2:14" ht="12.75">
      <c r="B132" s="179"/>
      <c r="J132" s="220"/>
      <c r="K132" s="220"/>
      <c r="M132" s="220"/>
      <c r="N132" s="246"/>
    </row>
    <row r="133" spans="2:14" ht="12.75">
      <c r="B133" s="179"/>
      <c r="J133" s="220"/>
      <c r="K133" s="220"/>
      <c r="M133" s="220"/>
      <c r="N133" s="246"/>
    </row>
    <row r="134" spans="2:14" ht="12.75">
      <c r="B134" s="179"/>
      <c r="J134" s="220"/>
      <c r="K134" s="220"/>
      <c r="M134" s="220"/>
      <c r="N134" s="246"/>
    </row>
    <row r="135" spans="2:14" ht="12.75">
      <c r="B135" s="179"/>
      <c r="J135" s="220"/>
      <c r="K135" s="220"/>
      <c r="M135" s="220"/>
      <c r="N135" s="246"/>
    </row>
    <row r="136" spans="2:14" ht="12.75">
      <c r="B136" s="179"/>
      <c r="J136" s="220"/>
      <c r="K136" s="220"/>
      <c r="M136" s="220"/>
      <c r="N136" s="246"/>
    </row>
    <row r="137" spans="2:14" ht="12.75">
      <c r="B137" s="179"/>
      <c r="J137" s="220"/>
      <c r="K137" s="220"/>
      <c r="M137" s="220"/>
      <c r="N137" s="246"/>
    </row>
    <row r="138" spans="2:14" ht="12.75">
      <c r="B138" s="179"/>
      <c r="J138" s="220"/>
      <c r="K138" s="220"/>
      <c r="M138" s="220"/>
      <c r="N138" s="246"/>
    </row>
    <row r="139" spans="2:14" ht="12.75">
      <c r="B139" s="179"/>
      <c r="J139" s="220"/>
      <c r="K139" s="220"/>
      <c r="M139" s="220"/>
      <c r="N139" s="246"/>
    </row>
    <row r="140" spans="2:14" ht="12.75">
      <c r="B140" s="179"/>
      <c r="J140" s="220"/>
      <c r="K140" s="220"/>
      <c r="M140" s="220"/>
      <c r="N140" s="246"/>
    </row>
    <row r="141" spans="2:14" ht="12.75">
      <c r="B141" s="179"/>
      <c r="J141" s="220"/>
      <c r="K141" s="220"/>
      <c r="M141" s="220"/>
      <c r="N141" s="246"/>
    </row>
    <row r="142" spans="2:14" ht="12.75">
      <c r="B142" s="179"/>
      <c r="J142" s="220"/>
      <c r="K142" s="220"/>
      <c r="M142" s="220"/>
      <c r="N142" s="246"/>
    </row>
    <row r="143" spans="2:14" ht="12.75">
      <c r="B143" s="179"/>
      <c r="J143" s="220"/>
      <c r="K143" s="220"/>
      <c r="M143" s="220"/>
      <c r="N143" s="246"/>
    </row>
    <row r="144" spans="2:14" ht="12.75">
      <c r="B144" s="179"/>
      <c r="J144" s="220"/>
      <c r="K144" s="220"/>
      <c r="M144" s="220"/>
      <c r="N144" s="246"/>
    </row>
    <row r="145" spans="2:14" ht="12.75">
      <c r="B145" s="179"/>
      <c r="J145" s="220"/>
      <c r="K145" s="220"/>
      <c r="M145" s="220"/>
      <c r="N145" s="246"/>
    </row>
    <row r="146" spans="2:14" ht="12.75">
      <c r="B146" s="179"/>
      <c r="J146" s="220"/>
      <c r="K146" s="220"/>
      <c r="M146" s="220"/>
      <c r="N146" s="246"/>
    </row>
    <row r="147" spans="2:14" ht="12.75">
      <c r="B147" s="179"/>
      <c r="J147" s="220"/>
      <c r="K147" s="220"/>
      <c r="M147" s="220"/>
      <c r="N147" s="246"/>
    </row>
    <row r="148" spans="2:14" ht="12.75">
      <c r="B148" s="179"/>
      <c r="J148" s="220"/>
      <c r="K148" s="220"/>
      <c r="M148" s="220"/>
      <c r="N148" s="246"/>
    </row>
    <row r="149" spans="2:14" ht="12.75">
      <c r="B149" s="179"/>
      <c r="J149" s="220"/>
      <c r="K149" s="220"/>
      <c r="M149" s="220"/>
      <c r="N149" s="246"/>
    </row>
    <row r="150" spans="2:14" ht="12.75">
      <c r="B150" s="179"/>
      <c r="J150" s="220"/>
      <c r="K150" s="220"/>
      <c r="M150" s="220"/>
      <c r="N150" s="246"/>
    </row>
    <row r="151" spans="2:14" ht="12.75">
      <c r="B151" s="179"/>
      <c r="J151" s="220"/>
      <c r="K151" s="220"/>
      <c r="M151" s="220"/>
      <c r="N151" s="246"/>
    </row>
    <row r="152" spans="2:14" ht="12.75">
      <c r="B152" s="179"/>
      <c r="J152" s="220"/>
      <c r="K152" s="220"/>
      <c r="M152" s="220"/>
      <c r="N152" s="246"/>
    </row>
    <row r="153" spans="2:14" ht="12.75">
      <c r="B153" s="179"/>
      <c r="J153" s="220"/>
      <c r="K153" s="220"/>
      <c r="M153" s="220"/>
      <c r="N153" s="246"/>
    </row>
    <row r="154" spans="2:14" ht="12.75">
      <c r="B154" s="179"/>
      <c r="J154" s="220"/>
      <c r="K154" s="220"/>
      <c r="M154" s="220"/>
      <c r="N154" s="246"/>
    </row>
    <row r="155" spans="2:14" ht="12.75">
      <c r="B155" s="179"/>
      <c r="J155" s="220"/>
      <c r="K155" s="220"/>
      <c r="M155" s="220"/>
      <c r="N155" s="246"/>
    </row>
    <row r="156" spans="2:14" ht="12.75">
      <c r="B156" s="179"/>
      <c r="J156" s="220"/>
      <c r="K156" s="220"/>
      <c r="M156" s="220"/>
      <c r="N156" s="246"/>
    </row>
    <row r="157" spans="2:14" ht="12.75">
      <c r="B157" s="179"/>
      <c r="J157" s="220"/>
      <c r="K157" s="220"/>
      <c r="M157" s="220"/>
      <c r="N157" s="246"/>
    </row>
    <row r="158" spans="2:14" ht="12.75">
      <c r="B158" s="179"/>
      <c r="J158" s="220"/>
      <c r="K158" s="220"/>
      <c r="M158" s="220"/>
      <c r="N158" s="246"/>
    </row>
    <row r="159" spans="2:14" ht="12.75">
      <c r="B159" s="179"/>
      <c r="J159" s="220"/>
      <c r="K159" s="220"/>
      <c r="M159" s="220"/>
      <c r="N159" s="246"/>
    </row>
    <row r="160" spans="2:14" ht="12.75">
      <c r="B160" s="179"/>
      <c r="J160" s="220"/>
      <c r="K160" s="220"/>
      <c r="M160" s="220"/>
      <c r="N160" s="246"/>
    </row>
    <row r="161" spans="2:14" ht="12.75">
      <c r="B161" s="179"/>
      <c r="J161" s="220"/>
      <c r="K161" s="220"/>
      <c r="M161" s="220"/>
      <c r="N161" s="246"/>
    </row>
    <row r="162" spans="2:14" ht="12.75">
      <c r="B162" s="179"/>
      <c r="J162" s="220"/>
      <c r="K162" s="220"/>
      <c r="M162" s="220"/>
      <c r="N162" s="246"/>
    </row>
    <row r="163" spans="2:14" ht="12.75">
      <c r="B163" s="179"/>
      <c r="J163" s="220"/>
      <c r="K163" s="220"/>
      <c r="M163" s="220"/>
      <c r="N163" s="246"/>
    </row>
    <row r="164" spans="2:14" ht="12.75">
      <c r="B164" s="179"/>
      <c r="J164" s="220"/>
      <c r="K164" s="220"/>
      <c r="M164" s="220"/>
      <c r="N164" s="246"/>
    </row>
    <row r="165" spans="2:14" ht="12.75">
      <c r="B165" s="179"/>
      <c r="J165" s="220"/>
      <c r="K165" s="220"/>
      <c r="M165" s="220"/>
      <c r="N165" s="246"/>
    </row>
    <row r="166" spans="2:14" ht="12.75">
      <c r="B166" s="179"/>
      <c r="J166" s="220"/>
      <c r="K166" s="220"/>
      <c r="M166" s="220"/>
      <c r="N166" s="246"/>
    </row>
    <row r="167" spans="2:14" ht="12.75">
      <c r="B167" s="179"/>
      <c r="J167" s="220"/>
      <c r="K167" s="220"/>
      <c r="M167" s="220"/>
      <c r="N167" s="246"/>
    </row>
    <row r="168" spans="2:14" ht="12.75">
      <c r="B168" s="179"/>
      <c r="J168" s="220"/>
      <c r="K168" s="220"/>
      <c r="M168" s="220"/>
      <c r="N168" s="246"/>
    </row>
    <row r="169" spans="2:14" ht="12.75">
      <c r="B169" s="179"/>
      <c r="J169" s="220"/>
      <c r="K169" s="220"/>
      <c r="M169" s="220"/>
      <c r="N169" s="246"/>
    </row>
    <row r="170" spans="2:14" ht="12.75">
      <c r="B170" s="179"/>
      <c r="J170" s="220"/>
      <c r="K170" s="220"/>
      <c r="M170" s="220"/>
      <c r="N170" s="246"/>
    </row>
    <row r="171" spans="2:14" ht="12.75">
      <c r="B171" s="179"/>
      <c r="J171" s="220"/>
      <c r="K171" s="220"/>
      <c r="M171" s="220"/>
      <c r="N171" s="246"/>
    </row>
    <row r="172" spans="2:14" ht="12.75">
      <c r="B172" s="179"/>
      <c r="J172" s="220"/>
      <c r="K172" s="220"/>
      <c r="M172" s="220"/>
      <c r="N172" s="246"/>
    </row>
    <row r="173" spans="2:14" ht="12.75">
      <c r="B173" s="179"/>
      <c r="J173" s="220"/>
      <c r="K173" s="220"/>
      <c r="M173" s="220"/>
      <c r="N173" s="246"/>
    </row>
    <row r="174" spans="2:14" ht="12.75">
      <c r="B174" s="179"/>
      <c r="J174" s="220"/>
      <c r="K174" s="220"/>
      <c r="M174" s="220"/>
      <c r="N174" s="246"/>
    </row>
    <row r="175" spans="2:14" ht="12.75">
      <c r="B175" s="179"/>
      <c r="J175" s="220"/>
      <c r="K175" s="220"/>
      <c r="M175" s="220"/>
      <c r="N175" s="246"/>
    </row>
    <row r="176" spans="2:14" ht="12.75">
      <c r="B176" s="179"/>
      <c r="J176" s="220"/>
      <c r="K176" s="220"/>
      <c r="M176" s="220"/>
      <c r="N176" s="246"/>
    </row>
    <row r="177" spans="2:14" ht="12.75">
      <c r="B177" s="179"/>
      <c r="J177" s="220"/>
      <c r="K177" s="220"/>
      <c r="M177" s="220"/>
      <c r="N177" s="246"/>
    </row>
    <row r="178" spans="2:14" ht="12.75">
      <c r="B178" s="179"/>
      <c r="J178" s="220"/>
      <c r="K178" s="220"/>
      <c r="M178" s="220"/>
      <c r="N178" s="246"/>
    </row>
    <row r="179" spans="2:14" ht="12.75">
      <c r="B179" s="179"/>
      <c r="J179" s="220"/>
      <c r="K179" s="220"/>
      <c r="M179" s="220"/>
      <c r="N179" s="246"/>
    </row>
    <row r="180" spans="2:14" ht="12.75">
      <c r="B180" s="179"/>
      <c r="J180" s="220"/>
      <c r="K180" s="220"/>
      <c r="M180" s="220"/>
      <c r="N180" s="246"/>
    </row>
    <row r="181" spans="2:14" ht="12.75">
      <c r="B181" s="179"/>
      <c r="J181" s="220"/>
      <c r="K181" s="220"/>
      <c r="M181" s="220"/>
      <c r="N181" s="246"/>
    </row>
    <row r="182" spans="2:14" ht="12.75">
      <c r="B182" s="179"/>
      <c r="J182" s="220"/>
      <c r="K182" s="220"/>
      <c r="M182" s="220"/>
      <c r="N182" s="246"/>
    </row>
    <row r="183" spans="2:14" ht="12.75">
      <c r="B183" s="179"/>
      <c r="J183" s="220"/>
      <c r="K183" s="220"/>
      <c r="M183" s="220"/>
      <c r="N183" s="246"/>
    </row>
    <row r="184" spans="2:14" ht="12.75">
      <c r="B184" s="179"/>
      <c r="J184" s="220"/>
      <c r="K184" s="220"/>
      <c r="M184" s="220"/>
      <c r="N184" s="246"/>
    </row>
    <row r="185" spans="2:14" ht="12.75">
      <c r="B185" s="179"/>
      <c r="J185" s="220"/>
      <c r="K185" s="220"/>
      <c r="M185" s="220"/>
      <c r="N185" s="246"/>
    </row>
    <row r="186" spans="2:14" ht="12.75">
      <c r="B186" s="179"/>
      <c r="J186" s="220"/>
      <c r="K186" s="220"/>
      <c r="M186" s="220"/>
      <c r="N186" s="246"/>
    </row>
    <row r="187" spans="2:14" ht="12.75">
      <c r="B187" s="179"/>
      <c r="J187" s="220"/>
      <c r="K187" s="220"/>
      <c r="M187" s="220"/>
      <c r="N187" s="246"/>
    </row>
    <row r="188" spans="2:14" ht="12.75">
      <c r="B188" s="179"/>
      <c r="J188" s="220"/>
      <c r="K188" s="220"/>
      <c r="M188" s="220"/>
      <c r="N188" s="246"/>
    </row>
    <row r="189" spans="2:14" ht="12.75">
      <c r="B189" s="179"/>
      <c r="J189" s="220"/>
      <c r="K189" s="220"/>
      <c r="M189" s="220"/>
      <c r="N189" s="246"/>
    </row>
    <row r="190" spans="10:14" ht="12.75">
      <c r="J190" s="220"/>
      <c r="K190" s="220"/>
      <c r="M190" s="220"/>
      <c r="N190" s="246"/>
    </row>
    <row r="191" spans="10:14" ht="12.75">
      <c r="J191" s="220"/>
      <c r="K191" s="220"/>
      <c r="M191" s="220"/>
      <c r="N191" s="246"/>
    </row>
    <row r="192" spans="10:14" ht="12.75">
      <c r="J192" s="220"/>
      <c r="K192" s="220"/>
      <c r="M192" s="220"/>
      <c r="N192" s="246"/>
    </row>
    <row r="193" spans="10:14" ht="12.75">
      <c r="J193" s="220"/>
      <c r="K193" s="220"/>
      <c r="M193" s="220"/>
      <c r="N193" s="246"/>
    </row>
    <row r="194" spans="10:14" ht="12.75">
      <c r="J194" s="220"/>
      <c r="K194" s="220"/>
      <c r="M194" s="220"/>
      <c r="N194" s="246"/>
    </row>
    <row r="195" spans="10:14" ht="12.75">
      <c r="J195" s="220"/>
      <c r="K195" s="220"/>
      <c r="M195" s="220"/>
      <c r="N195" s="246"/>
    </row>
    <row r="196" spans="10:14" ht="12.75">
      <c r="J196" s="220"/>
      <c r="K196" s="220"/>
      <c r="M196" s="220"/>
      <c r="N196" s="246"/>
    </row>
    <row r="197" spans="10:14" ht="12.75">
      <c r="J197" s="220"/>
      <c r="K197" s="220"/>
      <c r="M197" s="220"/>
      <c r="N197" s="246"/>
    </row>
    <row r="198" spans="10:14" ht="12.75">
      <c r="J198" s="220"/>
      <c r="K198" s="220"/>
      <c r="M198" s="220"/>
      <c r="N198" s="246"/>
    </row>
    <row r="199" spans="10:14" ht="12.75">
      <c r="J199" s="220"/>
      <c r="K199" s="220"/>
      <c r="M199" s="220"/>
      <c r="N199" s="246"/>
    </row>
    <row r="200" spans="10:14" ht="12.75">
      <c r="J200" s="220"/>
      <c r="K200" s="220"/>
      <c r="M200" s="220"/>
      <c r="N200" s="246"/>
    </row>
    <row r="201" spans="10:14" ht="12.75">
      <c r="J201" s="220"/>
      <c r="K201" s="220"/>
      <c r="M201" s="220"/>
      <c r="N201" s="246"/>
    </row>
    <row r="202" spans="10:14" ht="12.75">
      <c r="J202" s="220"/>
      <c r="K202" s="220"/>
      <c r="M202" s="220"/>
      <c r="N202" s="246"/>
    </row>
    <row r="203" spans="10:14" ht="12.75">
      <c r="J203" s="220"/>
      <c r="K203" s="220"/>
      <c r="M203" s="220"/>
      <c r="N203" s="246"/>
    </row>
    <row r="204" spans="10:14" ht="12.75">
      <c r="J204" s="220"/>
      <c r="K204" s="220"/>
      <c r="M204" s="220"/>
      <c r="N204" s="246"/>
    </row>
    <row r="205" spans="10:14" ht="12.75">
      <c r="J205" s="220"/>
      <c r="K205" s="220"/>
      <c r="M205" s="220"/>
      <c r="N205" s="246"/>
    </row>
    <row r="206" spans="10:14" ht="12.75">
      <c r="J206" s="220"/>
      <c r="K206" s="220"/>
      <c r="M206" s="220"/>
      <c r="N206" s="246"/>
    </row>
    <row r="207" spans="10:14" ht="12.75">
      <c r="J207" s="220"/>
      <c r="K207" s="220"/>
      <c r="M207" s="220"/>
      <c r="N207" s="246"/>
    </row>
    <row r="208" spans="10:14" ht="12.75">
      <c r="J208" s="220"/>
      <c r="K208" s="220"/>
      <c r="M208" s="220"/>
      <c r="N208" s="246"/>
    </row>
    <row r="209" spans="10:14" ht="12.75">
      <c r="J209" s="220"/>
      <c r="K209" s="220"/>
      <c r="M209" s="220"/>
      <c r="N209" s="246"/>
    </row>
    <row r="210" spans="10:14" ht="12.75">
      <c r="J210" s="220"/>
      <c r="K210" s="220"/>
      <c r="M210" s="220"/>
      <c r="N210" s="246"/>
    </row>
    <row r="211" spans="10:14" ht="12.75">
      <c r="J211" s="220"/>
      <c r="K211" s="220"/>
      <c r="M211" s="220"/>
      <c r="N211" s="246"/>
    </row>
    <row r="212" spans="10:14" ht="12.75">
      <c r="J212" s="220"/>
      <c r="K212" s="220"/>
      <c r="M212" s="220"/>
      <c r="N212" s="246"/>
    </row>
    <row r="213" spans="10:14" ht="12.75">
      <c r="J213" s="220"/>
      <c r="K213" s="220"/>
      <c r="M213" s="220"/>
      <c r="N213" s="246"/>
    </row>
    <row r="214" spans="10:14" ht="12.75">
      <c r="J214" s="220"/>
      <c r="K214" s="220"/>
      <c r="M214" s="220"/>
      <c r="N214" s="246"/>
    </row>
    <row r="215" spans="10:14" ht="12.75">
      <c r="J215" s="220"/>
      <c r="K215" s="220"/>
      <c r="M215" s="220"/>
      <c r="N215" s="246"/>
    </row>
    <row r="216" spans="10:14" ht="12.75">
      <c r="J216" s="220"/>
      <c r="K216" s="220"/>
      <c r="M216" s="220"/>
      <c r="N216" s="246"/>
    </row>
    <row r="217" spans="10:14" ht="12.75">
      <c r="J217" s="220"/>
      <c r="K217" s="220"/>
      <c r="M217" s="220"/>
      <c r="N217" s="246"/>
    </row>
    <row r="218" spans="10:14" ht="12.75">
      <c r="J218" s="220"/>
      <c r="K218" s="220"/>
      <c r="M218" s="220"/>
      <c r="N218" s="246"/>
    </row>
    <row r="219" spans="10:14" ht="12.75">
      <c r="J219" s="220"/>
      <c r="K219" s="220"/>
      <c r="M219" s="220"/>
      <c r="N219" s="246"/>
    </row>
    <row r="220" spans="10:14" ht="12.75">
      <c r="J220" s="220"/>
      <c r="K220" s="220"/>
      <c r="M220" s="220"/>
      <c r="N220" s="246"/>
    </row>
    <row r="221" spans="10:14" ht="12.75">
      <c r="J221" s="220"/>
      <c r="K221" s="220"/>
      <c r="M221" s="220"/>
      <c r="N221" s="246"/>
    </row>
    <row r="222" spans="10:14" ht="12.75">
      <c r="J222" s="220"/>
      <c r="K222" s="220"/>
      <c r="M222" s="220"/>
      <c r="N222" s="246"/>
    </row>
    <row r="223" spans="10:14" ht="12.75">
      <c r="J223" s="220"/>
      <c r="K223" s="220"/>
      <c r="M223" s="220"/>
      <c r="N223" s="246"/>
    </row>
    <row r="224" spans="10:14" ht="12.75">
      <c r="J224" s="220"/>
      <c r="K224" s="220"/>
      <c r="M224" s="220"/>
      <c r="N224" s="246"/>
    </row>
    <row r="225" spans="10:14" ht="12.75">
      <c r="J225" s="220"/>
      <c r="K225" s="220"/>
      <c r="M225" s="220"/>
      <c r="N225" s="246"/>
    </row>
    <row r="226" spans="10:14" ht="12.75">
      <c r="J226" s="220"/>
      <c r="K226" s="220"/>
      <c r="M226" s="220"/>
      <c r="N226" s="246"/>
    </row>
    <row r="227" spans="10:14" ht="12.75">
      <c r="J227" s="220"/>
      <c r="K227" s="220"/>
      <c r="M227" s="220"/>
      <c r="N227" s="246"/>
    </row>
    <row r="228" spans="10:14" ht="12.75">
      <c r="J228" s="220"/>
      <c r="K228" s="220"/>
      <c r="M228" s="220"/>
      <c r="N228" s="246"/>
    </row>
    <row r="229" spans="10:14" ht="12.75">
      <c r="J229" s="220"/>
      <c r="K229" s="220"/>
      <c r="M229" s="220"/>
      <c r="N229" s="246"/>
    </row>
    <row r="230" spans="10:14" ht="12.75">
      <c r="J230" s="220"/>
      <c r="K230" s="220"/>
      <c r="M230" s="220"/>
      <c r="N230" s="246"/>
    </row>
    <row r="231" spans="10:14" ht="12.75">
      <c r="J231" s="220"/>
      <c r="K231" s="220"/>
      <c r="M231" s="220"/>
      <c r="N231" s="246"/>
    </row>
    <row r="232" spans="10:14" ht="12.75">
      <c r="J232" s="220"/>
      <c r="K232" s="220"/>
      <c r="M232" s="220"/>
      <c r="N232" s="246"/>
    </row>
    <row r="233" spans="10:14" ht="12.75">
      <c r="J233" s="220"/>
      <c r="K233" s="220"/>
      <c r="M233" s="220"/>
      <c r="N233" s="246"/>
    </row>
    <row r="234" spans="10:14" ht="12.75">
      <c r="J234" s="220"/>
      <c r="K234" s="220"/>
      <c r="M234" s="220"/>
      <c r="N234" s="246"/>
    </row>
    <row r="235" spans="10:14" ht="12.75">
      <c r="J235" s="220"/>
      <c r="K235" s="220"/>
      <c r="M235" s="220"/>
      <c r="N235" s="246"/>
    </row>
    <row r="236" spans="10:14" ht="12.75">
      <c r="J236" s="220"/>
      <c r="K236" s="220"/>
      <c r="M236" s="220"/>
      <c r="N236" s="246"/>
    </row>
    <row r="237" spans="10:14" ht="12.75">
      <c r="J237" s="220"/>
      <c r="K237" s="220"/>
      <c r="M237" s="220"/>
      <c r="N237" s="246"/>
    </row>
    <row r="238" spans="10:14" ht="12.75">
      <c r="J238" s="220"/>
      <c r="K238" s="220"/>
      <c r="M238" s="220"/>
      <c r="N238" s="246"/>
    </row>
    <row r="239" spans="10:14" ht="12.75">
      <c r="J239" s="220"/>
      <c r="K239" s="220"/>
      <c r="M239" s="220"/>
      <c r="N239" s="246"/>
    </row>
    <row r="240" spans="10:14" ht="12.75">
      <c r="J240" s="220"/>
      <c r="K240" s="220"/>
      <c r="M240" s="220"/>
      <c r="N240" s="246"/>
    </row>
    <row r="241" spans="10:14" ht="12.75">
      <c r="J241" s="220"/>
      <c r="K241" s="220"/>
      <c r="M241" s="220"/>
      <c r="N241" s="246"/>
    </row>
    <row r="242" spans="10:14" ht="12.75">
      <c r="J242" s="220"/>
      <c r="K242" s="220"/>
      <c r="M242" s="220"/>
      <c r="N242" s="246"/>
    </row>
    <row r="243" spans="10:14" ht="12.75">
      <c r="J243" s="220"/>
      <c r="K243" s="220"/>
      <c r="M243" s="220"/>
      <c r="N243" s="246"/>
    </row>
    <row r="244" spans="10:14" ht="12.75">
      <c r="J244" s="220"/>
      <c r="K244" s="220"/>
      <c r="M244" s="220"/>
      <c r="N244" s="246"/>
    </row>
    <row r="245" spans="10:14" ht="12.75">
      <c r="J245" s="220"/>
      <c r="K245" s="220"/>
      <c r="M245" s="220"/>
      <c r="N245" s="246"/>
    </row>
    <row r="246" spans="10:14" ht="12.75">
      <c r="J246" s="220"/>
      <c r="K246" s="220"/>
      <c r="M246" s="220"/>
      <c r="N246" s="246"/>
    </row>
    <row r="247" spans="10:14" ht="12.75">
      <c r="J247" s="220"/>
      <c r="K247" s="220"/>
      <c r="M247" s="220"/>
      <c r="N247" s="246"/>
    </row>
    <row r="248" spans="10:14" ht="12.75">
      <c r="J248" s="220"/>
      <c r="K248" s="220"/>
      <c r="M248" s="220"/>
      <c r="N248" s="246"/>
    </row>
    <row r="249" spans="10:14" ht="12.75">
      <c r="J249" s="220"/>
      <c r="K249" s="220"/>
      <c r="M249" s="220"/>
      <c r="N249" s="246"/>
    </row>
    <row r="250" spans="10:14" ht="12.75">
      <c r="J250" s="220"/>
      <c r="K250" s="220"/>
      <c r="M250" s="220"/>
      <c r="N250" s="246"/>
    </row>
    <row r="251" spans="10:14" ht="12.75">
      <c r="J251" s="220"/>
      <c r="K251" s="220"/>
      <c r="M251" s="220"/>
      <c r="N251" s="246"/>
    </row>
    <row r="252" spans="10:14" ht="12.75">
      <c r="J252" s="220"/>
      <c r="K252" s="220"/>
      <c r="M252" s="220"/>
      <c r="N252" s="246"/>
    </row>
    <row r="253" spans="10:14" ht="12.75">
      <c r="J253" s="220"/>
      <c r="K253" s="220"/>
      <c r="M253" s="220"/>
      <c r="N253" s="246"/>
    </row>
    <row r="254" spans="10:14" ht="12.75">
      <c r="J254" s="220"/>
      <c r="K254" s="220"/>
      <c r="M254" s="220"/>
      <c r="N254" s="246"/>
    </row>
    <row r="255" spans="10:14" ht="12.75">
      <c r="J255" s="220"/>
      <c r="K255" s="220"/>
      <c r="M255" s="220"/>
      <c r="N255" s="246"/>
    </row>
    <row r="256" spans="10:14" ht="12.75">
      <c r="J256" s="220"/>
      <c r="K256" s="220"/>
      <c r="M256" s="220"/>
      <c r="N256" s="246"/>
    </row>
    <row r="257" spans="10:14" ht="12.75">
      <c r="J257" s="220"/>
      <c r="K257" s="220"/>
      <c r="M257" s="220"/>
      <c r="N257" s="246"/>
    </row>
    <row r="258" spans="10:14" ht="12.75">
      <c r="J258" s="220"/>
      <c r="K258" s="220"/>
      <c r="M258" s="220"/>
      <c r="N258" s="246"/>
    </row>
    <row r="259" spans="10:14" ht="12.75">
      <c r="J259" s="220"/>
      <c r="K259" s="220"/>
      <c r="M259" s="220"/>
      <c r="N259" s="246"/>
    </row>
    <row r="260" spans="10:14" ht="12.75">
      <c r="J260" s="220"/>
      <c r="K260" s="220"/>
      <c r="M260" s="220"/>
      <c r="N260" s="246"/>
    </row>
    <row r="261" spans="10:14" ht="12.75">
      <c r="J261" s="220"/>
      <c r="K261" s="220"/>
      <c r="M261" s="220"/>
      <c r="N261" s="246"/>
    </row>
    <row r="262" spans="10:14" ht="12.75">
      <c r="J262" s="220"/>
      <c r="K262" s="220"/>
      <c r="M262" s="220"/>
      <c r="N262" s="246"/>
    </row>
    <row r="263" spans="10:14" ht="12.75">
      <c r="J263" s="220"/>
      <c r="K263" s="220"/>
      <c r="M263" s="220"/>
      <c r="N263" s="246"/>
    </row>
    <row r="264" spans="10:14" ht="12.75">
      <c r="J264" s="220"/>
      <c r="K264" s="220"/>
      <c r="M264" s="220"/>
      <c r="N264" s="246"/>
    </row>
    <row r="265" spans="10:14" ht="12.75">
      <c r="J265" s="220"/>
      <c r="K265" s="220"/>
      <c r="M265" s="220"/>
      <c r="N265" s="246"/>
    </row>
    <row r="266" spans="10:14" ht="12.75">
      <c r="J266" s="220"/>
      <c r="K266" s="220"/>
      <c r="M266" s="220"/>
      <c r="N266" s="246"/>
    </row>
    <row r="267" spans="10:14" ht="12.75">
      <c r="J267" s="220"/>
      <c r="K267" s="220"/>
      <c r="M267" s="220"/>
      <c r="N267" s="246"/>
    </row>
    <row r="268" spans="10:14" ht="12.75">
      <c r="J268" s="220"/>
      <c r="K268" s="220"/>
      <c r="M268" s="220"/>
      <c r="N268" s="246"/>
    </row>
    <row r="269" spans="10:14" ht="12.75">
      <c r="J269" s="220"/>
      <c r="K269" s="220"/>
      <c r="M269" s="220"/>
      <c r="N269" s="246"/>
    </row>
    <row r="270" spans="10:14" ht="12.75">
      <c r="J270" s="220"/>
      <c r="K270" s="220"/>
      <c r="M270" s="220"/>
      <c r="N270" s="246"/>
    </row>
    <row r="271" spans="10:14" ht="12.75">
      <c r="J271" s="220"/>
      <c r="K271" s="220"/>
      <c r="M271" s="220"/>
      <c r="N271" s="246"/>
    </row>
    <row r="272" spans="10:14" ht="12.75">
      <c r="J272" s="220"/>
      <c r="K272" s="220"/>
      <c r="M272" s="220"/>
      <c r="N272" s="246"/>
    </row>
    <row r="273" spans="10:14" ht="12.75">
      <c r="J273" s="220"/>
      <c r="K273" s="220"/>
      <c r="M273" s="220"/>
      <c r="N273" s="246"/>
    </row>
    <row r="274" spans="10:14" ht="12.75">
      <c r="J274" s="220"/>
      <c r="K274" s="220"/>
      <c r="M274" s="220"/>
      <c r="N274" s="246"/>
    </row>
    <row r="275" spans="10:14" ht="12.75">
      <c r="J275" s="220"/>
      <c r="K275" s="220"/>
      <c r="M275" s="220"/>
      <c r="N275" s="246"/>
    </row>
    <row r="276" spans="10:14" ht="12.75">
      <c r="J276" s="220"/>
      <c r="K276" s="220"/>
      <c r="M276" s="220"/>
      <c r="N276" s="246"/>
    </row>
    <row r="277" spans="10:14" ht="12.75">
      <c r="J277" s="220"/>
      <c r="K277" s="220"/>
      <c r="M277" s="220"/>
      <c r="N277" s="246"/>
    </row>
    <row r="278" spans="10:14" ht="12.75">
      <c r="J278" s="220"/>
      <c r="K278" s="220"/>
      <c r="M278" s="220"/>
      <c r="N278" s="246"/>
    </row>
    <row r="279" spans="10:14" ht="12.75">
      <c r="J279" s="220"/>
      <c r="K279" s="220"/>
      <c r="M279" s="220"/>
      <c r="N279" s="246"/>
    </row>
    <row r="280" spans="10:14" ht="12.75">
      <c r="J280" s="220"/>
      <c r="K280" s="220"/>
      <c r="M280" s="220"/>
      <c r="N280" s="246"/>
    </row>
    <row r="281" spans="10:14" ht="12.75">
      <c r="J281" s="220"/>
      <c r="K281" s="220"/>
      <c r="M281" s="220"/>
      <c r="N281" s="246"/>
    </row>
    <row r="282" spans="10:14" ht="12.75">
      <c r="J282" s="220"/>
      <c r="K282" s="220"/>
      <c r="M282" s="220"/>
      <c r="N282" s="246"/>
    </row>
    <row r="283" spans="10:14" ht="12.75">
      <c r="J283" s="220"/>
      <c r="K283" s="220"/>
      <c r="M283" s="220"/>
      <c r="N283" s="246"/>
    </row>
    <row r="284" spans="10:14" ht="12.75">
      <c r="J284" s="220"/>
      <c r="K284" s="220"/>
      <c r="M284" s="220"/>
      <c r="N284" s="246"/>
    </row>
    <row r="285" spans="10:14" ht="12.75">
      <c r="J285" s="220"/>
      <c r="K285" s="220"/>
      <c r="M285" s="220"/>
      <c r="N285" s="246"/>
    </row>
    <row r="286" spans="10:14" ht="12.75">
      <c r="J286" s="220"/>
      <c r="K286" s="220"/>
      <c r="M286" s="220"/>
      <c r="N286" s="246"/>
    </row>
    <row r="287" spans="10:14" ht="12.75">
      <c r="J287" s="220"/>
      <c r="K287" s="220"/>
      <c r="M287" s="220"/>
      <c r="N287" s="246"/>
    </row>
    <row r="288" spans="10:14" ht="12.75">
      <c r="J288" s="220"/>
      <c r="K288" s="220"/>
      <c r="M288" s="220"/>
      <c r="N288" s="246"/>
    </row>
    <row r="289" spans="10:14" ht="12.75">
      <c r="J289" s="220"/>
      <c r="K289" s="220"/>
      <c r="M289" s="220"/>
      <c r="N289" s="246"/>
    </row>
    <row r="290" spans="10:14" ht="12.75">
      <c r="J290" s="220"/>
      <c r="K290" s="220"/>
      <c r="M290" s="220"/>
      <c r="N290" s="246"/>
    </row>
    <row r="291" spans="10:14" ht="12.75">
      <c r="J291" s="220"/>
      <c r="K291" s="220"/>
      <c r="M291" s="220"/>
      <c r="N291" s="246"/>
    </row>
    <row r="292" spans="10:14" ht="12.75">
      <c r="J292" s="220"/>
      <c r="K292" s="220"/>
      <c r="M292" s="220"/>
      <c r="N292" s="246"/>
    </row>
    <row r="293" spans="10:14" ht="12.75">
      <c r="J293" s="220"/>
      <c r="K293" s="220"/>
      <c r="M293" s="220"/>
      <c r="N293" s="246"/>
    </row>
    <row r="294" spans="10:14" ht="12.75">
      <c r="J294" s="220"/>
      <c r="K294" s="220"/>
      <c r="M294" s="220"/>
      <c r="N294" s="246"/>
    </row>
    <row r="295" spans="10:14" ht="12.75">
      <c r="J295" s="220"/>
      <c r="K295" s="220"/>
      <c r="M295" s="220"/>
      <c r="N295" s="246"/>
    </row>
    <row r="296" spans="10:14" ht="12.75">
      <c r="J296" s="220"/>
      <c r="K296" s="220"/>
      <c r="M296" s="220"/>
      <c r="N296" s="246"/>
    </row>
    <row r="297" spans="10:14" ht="12.75">
      <c r="J297" s="220"/>
      <c r="K297" s="220"/>
      <c r="M297" s="220"/>
      <c r="N297" s="246"/>
    </row>
    <row r="298" spans="10:14" ht="12.75">
      <c r="J298" s="220"/>
      <c r="K298" s="220"/>
      <c r="M298" s="220"/>
      <c r="N298" s="246"/>
    </row>
    <row r="299" spans="10:14" ht="12.75">
      <c r="J299" s="220"/>
      <c r="K299" s="220"/>
      <c r="M299" s="220"/>
      <c r="N299" s="246"/>
    </row>
    <row r="300" spans="10:14" ht="12.75">
      <c r="J300" s="220"/>
      <c r="K300" s="220"/>
      <c r="M300" s="220"/>
      <c r="N300" s="246"/>
    </row>
    <row r="301" spans="10:14" ht="12.75">
      <c r="J301" s="220"/>
      <c r="K301" s="220"/>
      <c r="M301" s="220"/>
      <c r="N301" s="246"/>
    </row>
    <row r="302" spans="10:14" ht="12.75">
      <c r="J302" s="220"/>
      <c r="K302" s="220"/>
      <c r="M302" s="220"/>
      <c r="N302" s="246"/>
    </row>
    <row r="303" spans="10:14" ht="12.75">
      <c r="J303" s="220"/>
      <c r="K303" s="220"/>
      <c r="M303" s="220"/>
      <c r="N303" s="246"/>
    </row>
    <row r="304" spans="10:14" ht="12.75">
      <c r="J304" s="220"/>
      <c r="K304" s="220"/>
      <c r="M304" s="220"/>
      <c r="N304" s="246"/>
    </row>
    <row r="305" spans="10:14" ht="12.75">
      <c r="J305" s="220"/>
      <c r="K305" s="220"/>
      <c r="M305" s="220"/>
      <c r="N305" s="246"/>
    </row>
    <row r="306" spans="10:14" ht="12.75">
      <c r="J306" s="220"/>
      <c r="K306" s="220"/>
      <c r="M306" s="220"/>
      <c r="N306" s="246"/>
    </row>
    <row r="307" spans="10:14" ht="12.75">
      <c r="J307" s="220"/>
      <c r="K307" s="220"/>
      <c r="M307" s="220"/>
      <c r="N307" s="246"/>
    </row>
    <row r="308" spans="10:14" ht="12.75">
      <c r="J308" s="220"/>
      <c r="K308" s="220"/>
      <c r="M308" s="220"/>
      <c r="N308" s="246"/>
    </row>
    <row r="309" spans="10:14" ht="12.75">
      <c r="J309" s="220"/>
      <c r="K309" s="220"/>
      <c r="M309" s="220"/>
      <c r="N309" s="246"/>
    </row>
    <row r="310" spans="10:14" ht="12.75">
      <c r="J310" s="220"/>
      <c r="K310" s="220"/>
      <c r="M310" s="220"/>
      <c r="N310" s="246"/>
    </row>
    <row r="311" spans="10:14" ht="12.75">
      <c r="J311" s="220"/>
      <c r="K311" s="220"/>
      <c r="M311" s="220"/>
      <c r="N311" s="246"/>
    </row>
    <row r="312" spans="10:14" ht="12.75">
      <c r="J312" s="220"/>
      <c r="K312" s="220"/>
      <c r="M312" s="220"/>
      <c r="N312" s="246"/>
    </row>
    <row r="313" spans="10:14" ht="12.75">
      <c r="J313" s="220"/>
      <c r="K313" s="220"/>
      <c r="M313" s="220"/>
      <c r="N313" s="246"/>
    </row>
    <row r="314" spans="10:14" ht="12.75">
      <c r="J314" s="220"/>
      <c r="K314" s="220"/>
      <c r="M314" s="220"/>
      <c r="N314" s="246"/>
    </row>
    <row r="315" spans="10:14" ht="12.75">
      <c r="J315" s="220"/>
      <c r="K315" s="220"/>
      <c r="M315" s="220"/>
      <c r="N315" s="246"/>
    </row>
    <row r="316" spans="10:14" ht="12.75">
      <c r="J316" s="220"/>
      <c r="K316" s="220"/>
      <c r="M316" s="220"/>
      <c r="N316" s="246"/>
    </row>
    <row r="317" spans="10:14" ht="12.75">
      <c r="J317" s="220"/>
      <c r="K317" s="220"/>
      <c r="M317" s="220"/>
      <c r="N317" s="246"/>
    </row>
    <row r="318" spans="10:14" ht="12.75">
      <c r="J318" s="220"/>
      <c r="K318" s="220"/>
      <c r="M318" s="220"/>
      <c r="N318" s="246"/>
    </row>
    <row r="319" spans="10:14" ht="12.75">
      <c r="J319" s="220"/>
      <c r="K319" s="220"/>
      <c r="M319" s="220"/>
      <c r="N319" s="246"/>
    </row>
    <row r="320" spans="10:14" ht="12.75">
      <c r="J320" s="220"/>
      <c r="K320" s="220"/>
      <c r="M320" s="220"/>
      <c r="N320" s="246"/>
    </row>
    <row r="321" spans="10:14" ht="12.75">
      <c r="J321" s="220"/>
      <c r="K321" s="220"/>
      <c r="M321" s="220"/>
      <c r="N321" s="246"/>
    </row>
    <row r="322" spans="10:14" ht="12.75">
      <c r="J322" s="220"/>
      <c r="K322" s="220"/>
      <c r="M322" s="220"/>
      <c r="N322" s="246"/>
    </row>
    <row r="323" spans="10:14" ht="12.75">
      <c r="J323" s="220"/>
      <c r="K323" s="220"/>
      <c r="M323" s="220"/>
      <c r="N323" s="246"/>
    </row>
    <row r="324" spans="10:14" ht="12.75">
      <c r="J324" s="220"/>
      <c r="K324" s="220"/>
      <c r="M324" s="220"/>
      <c r="N324" s="246"/>
    </row>
    <row r="325" spans="10:14" ht="12.75">
      <c r="J325" s="220"/>
      <c r="K325" s="220"/>
      <c r="M325" s="220"/>
      <c r="N325" s="246"/>
    </row>
    <row r="326" spans="10:14" ht="12.75">
      <c r="J326" s="220"/>
      <c r="K326" s="220"/>
      <c r="M326" s="220"/>
      <c r="N326" s="246"/>
    </row>
    <row r="327" spans="10:14" ht="12.75">
      <c r="J327" s="220"/>
      <c r="K327" s="220"/>
      <c r="M327" s="220"/>
      <c r="N327" s="246"/>
    </row>
    <row r="328" spans="10:14" ht="12.75">
      <c r="J328" s="220"/>
      <c r="K328" s="220"/>
      <c r="M328" s="220"/>
      <c r="N328" s="246"/>
    </row>
    <row r="329" spans="10:14" ht="12.75">
      <c r="J329" s="220"/>
      <c r="K329" s="220"/>
      <c r="M329" s="220"/>
      <c r="N329" s="246"/>
    </row>
    <row r="330" spans="10:14" ht="12.75">
      <c r="J330" s="220"/>
      <c r="K330" s="220"/>
      <c r="M330" s="220"/>
      <c r="N330" s="246"/>
    </row>
    <row r="331" spans="10:14" ht="12.75">
      <c r="J331" s="220"/>
      <c r="K331" s="220"/>
      <c r="M331" s="220"/>
      <c r="N331" s="246"/>
    </row>
    <row r="332" spans="10:14" ht="12.75">
      <c r="J332" s="220"/>
      <c r="K332" s="220"/>
      <c r="M332" s="220"/>
      <c r="N332" s="246"/>
    </row>
    <row r="333" spans="10:14" ht="12.75">
      <c r="J333" s="220"/>
      <c r="K333" s="220"/>
      <c r="M333" s="220"/>
      <c r="N333" s="246"/>
    </row>
    <row r="334" spans="10:14" ht="12.75">
      <c r="J334" s="220"/>
      <c r="K334" s="220"/>
      <c r="M334" s="220"/>
      <c r="N334" s="246"/>
    </row>
    <row r="335" spans="10:14" ht="12.75">
      <c r="J335" s="220"/>
      <c r="K335" s="220"/>
      <c r="M335" s="220"/>
      <c r="N335" s="246"/>
    </row>
    <row r="336" spans="10:14" ht="12.75">
      <c r="J336" s="220"/>
      <c r="K336" s="220"/>
      <c r="M336" s="220"/>
      <c r="N336" s="246"/>
    </row>
    <row r="337" spans="10:14" ht="12.75">
      <c r="J337" s="220"/>
      <c r="K337" s="220"/>
      <c r="M337" s="220"/>
      <c r="N337" s="246"/>
    </row>
    <row r="338" spans="10:14" ht="12.75">
      <c r="J338" s="220"/>
      <c r="K338" s="220"/>
      <c r="M338" s="220"/>
      <c r="N338" s="246"/>
    </row>
    <row r="339" spans="10:14" ht="12.75">
      <c r="J339" s="220"/>
      <c r="K339" s="220"/>
      <c r="M339" s="220"/>
      <c r="N339" s="246"/>
    </row>
    <row r="340" spans="10:14" ht="12.75">
      <c r="J340" s="220"/>
      <c r="K340" s="220"/>
      <c r="M340" s="220"/>
      <c r="N340" s="246"/>
    </row>
    <row r="341" spans="10:14" ht="12.75">
      <c r="J341" s="220"/>
      <c r="K341" s="220"/>
      <c r="M341" s="220"/>
      <c r="N341" s="246"/>
    </row>
    <row r="342" spans="10:14" ht="12.75">
      <c r="J342" s="220"/>
      <c r="K342" s="220"/>
      <c r="M342" s="220"/>
      <c r="N342" s="246"/>
    </row>
    <row r="343" spans="10:14" ht="12.75">
      <c r="J343" s="220"/>
      <c r="K343" s="220"/>
      <c r="M343" s="220"/>
      <c r="N343" s="246"/>
    </row>
    <row r="344" spans="10:14" ht="12.75">
      <c r="J344" s="220"/>
      <c r="K344" s="220"/>
      <c r="M344" s="220"/>
      <c r="N344" s="246"/>
    </row>
    <row r="345" spans="10:14" ht="12.75">
      <c r="J345" s="220"/>
      <c r="K345" s="220"/>
      <c r="M345" s="220"/>
      <c r="N345" s="246"/>
    </row>
    <row r="346" spans="10:14" ht="12.75">
      <c r="J346" s="220"/>
      <c r="K346" s="220"/>
      <c r="M346" s="220"/>
      <c r="N346" s="246"/>
    </row>
    <row r="347" spans="10:14" ht="12.75">
      <c r="J347" s="220"/>
      <c r="K347" s="220"/>
      <c r="M347" s="220"/>
      <c r="N347" s="246"/>
    </row>
    <row r="348" spans="10:14" ht="12.75">
      <c r="J348" s="220"/>
      <c r="K348" s="220"/>
      <c r="M348" s="220"/>
      <c r="N348" s="246"/>
    </row>
    <row r="349" spans="10:14" ht="12.75">
      <c r="J349" s="220"/>
      <c r="K349" s="220"/>
      <c r="M349" s="220"/>
      <c r="N349" s="246"/>
    </row>
    <row r="350" spans="10:14" ht="12.75">
      <c r="J350" s="220"/>
      <c r="K350" s="220"/>
      <c r="M350" s="220"/>
      <c r="N350" s="246"/>
    </row>
    <row r="351" spans="10:14" ht="12.75">
      <c r="J351" s="220"/>
      <c r="K351" s="220"/>
      <c r="M351" s="220"/>
      <c r="N351" s="246"/>
    </row>
    <row r="352" spans="10:14" ht="12.75">
      <c r="J352" s="220"/>
      <c r="K352" s="220"/>
      <c r="M352" s="220"/>
      <c r="N352" s="246"/>
    </row>
    <row r="353" spans="10:14" ht="12.75">
      <c r="J353" s="220"/>
      <c r="K353" s="220"/>
      <c r="M353" s="220"/>
      <c r="N353" s="246"/>
    </row>
    <row r="354" spans="10:14" ht="12.75">
      <c r="J354" s="220"/>
      <c r="K354" s="220"/>
      <c r="M354" s="220"/>
      <c r="N354" s="246"/>
    </row>
    <row r="355" spans="10:14" ht="12.75">
      <c r="J355" s="220"/>
      <c r="K355" s="220"/>
      <c r="M355" s="220"/>
      <c r="N355" s="246"/>
    </row>
    <row r="356" spans="10:14" ht="12.75">
      <c r="J356" s="220"/>
      <c r="K356" s="220"/>
      <c r="M356" s="220"/>
      <c r="N356" s="246"/>
    </row>
    <row r="357" spans="10:14" ht="12.75">
      <c r="J357" s="220"/>
      <c r="K357" s="220"/>
      <c r="M357" s="220"/>
      <c r="N357" s="246"/>
    </row>
    <row r="358" spans="10:14" ht="12.75">
      <c r="J358" s="220"/>
      <c r="K358" s="220"/>
      <c r="M358" s="220"/>
      <c r="N358" s="246"/>
    </row>
    <row r="359" spans="10:14" ht="12.75">
      <c r="J359" s="220"/>
      <c r="K359" s="220"/>
      <c r="M359" s="220"/>
      <c r="N359" s="246"/>
    </row>
    <row r="360" spans="10:14" ht="12.75">
      <c r="J360" s="220"/>
      <c r="K360" s="220"/>
      <c r="M360" s="220"/>
      <c r="N360" s="246"/>
    </row>
    <row r="361" spans="10:14" ht="12.75">
      <c r="J361" s="220"/>
      <c r="K361" s="220"/>
      <c r="M361" s="220"/>
      <c r="N361" s="246"/>
    </row>
    <row r="362" spans="10:14" ht="12.75">
      <c r="J362" s="220"/>
      <c r="K362" s="220"/>
      <c r="M362" s="220"/>
      <c r="N362" s="246"/>
    </row>
    <row r="363" spans="10:14" ht="12.75">
      <c r="J363" s="220"/>
      <c r="K363" s="220"/>
      <c r="M363" s="220"/>
      <c r="N363" s="246"/>
    </row>
    <row r="364" spans="10:14" ht="12.75">
      <c r="J364" s="220"/>
      <c r="K364" s="220"/>
      <c r="M364" s="220"/>
      <c r="N364" s="246"/>
    </row>
    <row r="365" spans="10:14" ht="12.75">
      <c r="J365" s="220"/>
      <c r="K365" s="220"/>
      <c r="M365" s="220"/>
      <c r="N365" s="246"/>
    </row>
    <row r="366" spans="10:14" ht="12.75">
      <c r="J366" s="220"/>
      <c r="K366" s="220"/>
      <c r="M366" s="220"/>
      <c r="N366" s="246"/>
    </row>
    <row r="367" spans="10:14" ht="12.75">
      <c r="J367" s="220"/>
      <c r="K367" s="220"/>
      <c r="M367" s="220"/>
      <c r="N367" s="246"/>
    </row>
    <row r="368" spans="10:14" ht="12.75">
      <c r="J368" s="220"/>
      <c r="K368" s="220"/>
      <c r="M368" s="220"/>
      <c r="N368" s="246"/>
    </row>
    <row r="369" spans="10:14" ht="12.75">
      <c r="J369" s="220"/>
      <c r="K369" s="220"/>
      <c r="M369" s="220"/>
      <c r="N369" s="246"/>
    </row>
    <row r="370" spans="10:14" ht="12.75">
      <c r="J370" s="220"/>
      <c r="K370" s="220"/>
      <c r="M370" s="220"/>
      <c r="N370" s="246"/>
    </row>
    <row r="371" spans="10:14" ht="12.75">
      <c r="J371" s="220"/>
      <c r="K371" s="220"/>
      <c r="M371" s="220"/>
      <c r="N371" s="246"/>
    </row>
    <row r="372" spans="10:14" ht="12.75">
      <c r="J372" s="220"/>
      <c r="K372" s="220"/>
      <c r="M372" s="220"/>
      <c r="N372" s="246"/>
    </row>
    <row r="373" spans="10:14" ht="12.75">
      <c r="J373" s="220"/>
      <c r="K373" s="220"/>
      <c r="M373" s="220"/>
      <c r="N373" s="246"/>
    </row>
    <row r="374" spans="10:14" ht="12.75">
      <c r="J374" s="220"/>
      <c r="K374" s="220"/>
      <c r="M374" s="220"/>
      <c r="N374" s="246"/>
    </row>
    <row r="375" spans="10:14" ht="12.75">
      <c r="J375" s="220"/>
      <c r="K375" s="220"/>
      <c r="M375" s="220"/>
      <c r="N375" s="246"/>
    </row>
    <row r="376" spans="10:14" ht="12.75">
      <c r="J376" s="220"/>
      <c r="K376" s="220"/>
      <c r="M376" s="220"/>
      <c r="N376" s="246"/>
    </row>
    <row r="377" spans="10:14" ht="12.75">
      <c r="J377" s="220"/>
      <c r="K377" s="220"/>
      <c r="M377" s="220"/>
      <c r="N377" s="246"/>
    </row>
    <row r="378" spans="10:14" ht="12.75">
      <c r="J378" s="220"/>
      <c r="K378" s="220"/>
      <c r="M378" s="220"/>
      <c r="N378" s="246"/>
    </row>
    <row r="379" spans="10:14" ht="12.75">
      <c r="J379" s="220"/>
      <c r="K379" s="220"/>
      <c r="M379" s="220"/>
      <c r="N379" s="246"/>
    </row>
    <row r="380" spans="10:14" ht="12.75">
      <c r="J380" s="220"/>
      <c r="K380" s="220"/>
      <c r="M380" s="220"/>
      <c r="N380" s="246"/>
    </row>
    <row r="381" spans="10:14" ht="12.75">
      <c r="J381" s="220"/>
      <c r="K381" s="220"/>
      <c r="M381" s="220"/>
      <c r="N381" s="246"/>
    </row>
    <row r="382" spans="10:14" ht="12.75">
      <c r="J382" s="220"/>
      <c r="K382" s="220"/>
      <c r="M382" s="220"/>
      <c r="N382" s="246"/>
    </row>
    <row r="383" spans="10:14" ht="12.75">
      <c r="J383" s="220"/>
      <c r="K383" s="220"/>
      <c r="M383" s="220"/>
      <c r="N383" s="246"/>
    </row>
    <row r="384" spans="10:14" ht="12.75">
      <c r="J384" s="220"/>
      <c r="K384" s="220"/>
      <c r="M384" s="220"/>
      <c r="N384" s="246"/>
    </row>
    <row r="385" spans="10:14" ht="12.75">
      <c r="J385" s="220"/>
      <c r="K385" s="220"/>
      <c r="M385" s="220"/>
      <c r="N385" s="246"/>
    </row>
    <row r="386" spans="10:14" ht="12.75">
      <c r="J386" s="220"/>
      <c r="K386" s="220"/>
      <c r="M386" s="220"/>
      <c r="N386" s="246"/>
    </row>
    <row r="387" spans="10:14" ht="12.75">
      <c r="J387" s="220"/>
      <c r="K387" s="220"/>
      <c r="M387" s="220"/>
      <c r="N387" s="246"/>
    </row>
    <row r="388" spans="10:14" ht="12.75">
      <c r="J388" s="220"/>
      <c r="K388" s="220"/>
      <c r="M388" s="220"/>
      <c r="N388" s="246"/>
    </row>
    <row r="389" spans="10:14" ht="12.75">
      <c r="J389" s="220"/>
      <c r="K389" s="220"/>
      <c r="M389" s="220"/>
      <c r="N389" s="246"/>
    </row>
    <row r="390" spans="10:14" ht="12.75">
      <c r="J390" s="220"/>
      <c r="K390" s="220"/>
      <c r="M390" s="220"/>
      <c r="N390" s="246"/>
    </row>
    <row r="391" spans="10:14" ht="12.75">
      <c r="J391" s="220"/>
      <c r="K391" s="220"/>
      <c r="M391" s="220"/>
      <c r="N391" s="246"/>
    </row>
    <row r="392" spans="10:14" ht="12.75">
      <c r="J392" s="220"/>
      <c r="K392" s="220"/>
      <c r="M392" s="220"/>
      <c r="N392" s="246"/>
    </row>
    <row r="393" spans="10:14" ht="12.75">
      <c r="J393" s="220"/>
      <c r="K393" s="220"/>
      <c r="M393" s="220"/>
      <c r="N393" s="246"/>
    </row>
    <row r="394" spans="10:14" ht="12.75">
      <c r="J394" s="220"/>
      <c r="K394" s="220"/>
      <c r="M394" s="220"/>
      <c r="N394" s="246"/>
    </row>
    <row r="395" spans="10:14" ht="12.75">
      <c r="J395" s="220"/>
      <c r="K395" s="220"/>
      <c r="M395" s="220"/>
      <c r="N395" s="246"/>
    </row>
    <row r="396" spans="10:14" ht="12.75">
      <c r="J396" s="220"/>
      <c r="K396" s="220"/>
      <c r="M396" s="220"/>
      <c r="N396" s="246"/>
    </row>
    <row r="397" spans="10:14" ht="12.75">
      <c r="J397" s="220"/>
      <c r="K397" s="220"/>
      <c r="M397" s="220"/>
      <c r="N397" s="246"/>
    </row>
    <row r="398" spans="10:14" ht="12.75">
      <c r="J398" s="220"/>
      <c r="K398" s="220"/>
      <c r="M398" s="220"/>
      <c r="N398" s="246"/>
    </row>
    <row r="399" spans="10:14" ht="12.75">
      <c r="J399" s="220"/>
      <c r="K399" s="220"/>
      <c r="M399" s="220"/>
      <c r="N399" s="246"/>
    </row>
    <row r="400" spans="10:14" ht="12.75">
      <c r="J400" s="220"/>
      <c r="K400" s="220"/>
      <c r="M400" s="220"/>
      <c r="N400" s="246"/>
    </row>
    <row r="401" spans="10:14" ht="12.75">
      <c r="J401" s="220"/>
      <c r="K401" s="220"/>
      <c r="M401" s="220"/>
      <c r="N401" s="246"/>
    </row>
    <row r="402" spans="10:14" ht="12.75">
      <c r="J402" s="220"/>
      <c r="K402" s="220"/>
      <c r="M402" s="220"/>
      <c r="N402" s="246"/>
    </row>
    <row r="403" spans="10:14" ht="12.75">
      <c r="J403" s="220"/>
      <c r="K403" s="220"/>
      <c r="M403" s="220"/>
      <c r="N403" s="246"/>
    </row>
    <row r="404" spans="10:14" ht="12.75">
      <c r="J404" s="220"/>
      <c r="K404" s="220"/>
      <c r="M404" s="220"/>
      <c r="N404" s="246"/>
    </row>
    <row r="405" spans="10:14" ht="12.75">
      <c r="J405" s="220"/>
      <c r="K405" s="220"/>
      <c r="M405" s="220"/>
      <c r="N405" s="246"/>
    </row>
    <row r="406" spans="10:14" ht="12.75">
      <c r="J406" s="220"/>
      <c r="K406" s="220"/>
      <c r="M406" s="220"/>
      <c r="N406" s="246"/>
    </row>
    <row r="407" spans="10:14" ht="12.75">
      <c r="J407" s="220"/>
      <c r="K407" s="220"/>
      <c r="M407" s="220"/>
      <c r="N407" s="246"/>
    </row>
    <row r="408" spans="10:14" ht="12.75">
      <c r="J408" s="220"/>
      <c r="K408" s="220"/>
      <c r="M408" s="220"/>
      <c r="N408" s="246"/>
    </row>
    <row r="409" spans="10:14" ht="12.75">
      <c r="J409" s="220"/>
      <c r="K409" s="220"/>
      <c r="M409" s="220"/>
      <c r="N409" s="246"/>
    </row>
    <row r="410" spans="10:14" ht="12.75">
      <c r="J410" s="220"/>
      <c r="K410" s="220"/>
      <c r="M410" s="220"/>
      <c r="N410" s="246"/>
    </row>
    <row r="411" spans="10:14" ht="12.75">
      <c r="J411" s="220"/>
      <c r="K411" s="220"/>
      <c r="M411" s="220"/>
      <c r="N411" s="246"/>
    </row>
    <row r="412" spans="10:14" ht="12.75">
      <c r="J412" s="220"/>
      <c r="K412" s="220"/>
      <c r="M412" s="220"/>
      <c r="N412" s="246"/>
    </row>
    <row r="413" spans="10:14" ht="12.75">
      <c r="J413" s="220"/>
      <c r="K413" s="220"/>
      <c r="M413" s="220"/>
      <c r="N413" s="246"/>
    </row>
    <row r="414" spans="10:14" ht="12.75">
      <c r="J414" s="220"/>
      <c r="K414" s="220"/>
      <c r="M414" s="220"/>
      <c r="N414" s="246"/>
    </row>
    <row r="415" spans="10:14" ht="12.75">
      <c r="J415" s="220"/>
      <c r="K415" s="220"/>
      <c r="M415" s="220"/>
      <c r="N415" s="246"/>
    </row>
    <row r="416" spans="10:14" ht="12.75">
      <c r="J416" s="220"/>
      <c r="K416" s="220"/>
      <c r="M416" s="220"/>
      <c r="N416" s="246"/>
    </row>
    <row r="417" spans="10:14" ht="12.75">
      <c r="J417" s="220"/>
      <c r="K417" s="220"/>
      <c r="M417" s="220"/>
      <c r="N417" s="246"/>
    </row>
    <row r="418" spans="10:14" ht="12.75">
      <c r="J418" s="220"/>
      <c r="K418" s="220"/>
      <c r="M418" s="220"/>
      <c r="N418" s="246"/>
    </row>
    <row r="419" spans="10:14" ht="12.75">
      <c r="J419" s="220"/>
      <c r="K419" s="220"/>
      <c r="M419" s="220"/>
      <c r="N419" s="246"/>
    </row>
    <row r="420" spans="10:14" ht="12.75">
      <c r="J420" s="220"/>
      <c r="K420" s="220"/>
      <c r="M420" s="220"/>
      <c r="N420" s="246"/>
    </row>
    <row r="421" spans="10:14" ht="12.75">
      <c r="J421" s="220"/>
      <c r="K421" s="220"/>
      <c r="M421" s="220"/>
      <c r="N421" s="246"/>
    </row>
    <row r="422" spans="10:14" ht="12.75">
      <c r="J422" s="220"/>
      <c r="K422" s="220"/>
      <c r="M422" s="220"/>
      <c r="N422" s="246"/>
    </row>
    <row r="423" spans="10:14" ht="12.75">
      <c r="J423" s="220"/>
      <c r="K423" s="220"/>
      <c r="M423" s="220"/>
      <c r="N423" s="246"/>
    </row>
    <row r="424" spans="10:14" ht="12.75">
      <c r="J424" s="220"/>
      <c r="K424" s="220"/>
      <c r="M424" s="220"/>
      <c r="N424" s="246"/>
    </row>
    <row r="425" spans="10:14" ht="12.75">
      <c r="J425" s="220"/>
      <c r="K425" s="220"/>
      <c r="M425" s="220"/>
      <c r="N425" s="246"/>
    </row>
    <row r="426" spans="10:14" ht="12.75">
      <c r="J426" s="220"/>
      <c r="K426" s="220"/>
      <c r="M426" s="220"/>
      <c r="N426" s="246"/>
    </row>
    <row r="427" spans="10:14" ht="12.75">
      <c r="J427" s="220"/>
      <c r="K427" s="220"/>
      <c r="M427" s="220"/>
      <c r="N427" s="246"/>
    </row>
    <row r="428" spans="10:14" ht="12.75">
      <c r="J428" s="220"/>
      <c r="K428" s="220"/>
      <c r="M428" s="220"/>
      <c r="N428" s="246"/>
    </row>
    <row r="429" spans="10:14" ht="12.75">
      <c r="J429" s="220"/>
      <c r="K429" s="220"/>
      <c r="M429" s="220"/>
      <c r="N429" s="246"/>
    </row>
    <row r="430" spans="10:14" ht="12.75">
      <c r="J430" s="220"/>
      <c r="K430" s="220"/>
      <c r="M430" s="220"/>
      <c r="N430" s="246"/>
    </row>
    <row r="431" spans="10:14" ht="12.75">
      <c r="J431" s="220"/>
      <c r="K431" s="220"/>
      <c r="M431" s="220"/>
      <c r="N431" s="246"/>
    </row>
    <row r="432" spans="10:14" ht="12.75">
      <c r="J432" s="220"/>
      <c r="K432" s="220"/>
      <c r="M432" s="220"/>
      <c r="N432" s="246"/>
    </row>
    <row r="433" spans="10:14" ht="12.75">
      <c r="J433" s="220"/>
      <c r="K433" s="220"/>
      <c r="M433" s="220"/>
      <c r="N433" s="246"/>
    </row>
    <row r="434" spans="10:14" ht="12.75">
      <c r="J434" s="220"/>
      <c r="K434" s="220"/>
      <c r="M434" s="220"/>
      <c r="N434" s="246"/>
    </row>
    <row r="435" spans="10:14" ht="12.75">
      <c r="J435" s="220"/>
      <c r="K435" s="220"/>
      <c r="M435" s="220"/>
      <c r="N435" s="246"/>
    </row>
    <row r="436" spans="10:14" ht="12.75">
      <c r="J436" s="220"/>
      <c r="K436" s="220"/>
      <c r="M436" s="220"/>
      <c r="N436" s="246"/>
    </row>
    <row r="437" spans="10:14" ht="12.75">
      <c r="J437" s="220"/>
      <c r="K437" s="220"/>
      <c r="M437" s="220"/>
      <c r="N437" s="246"/>
    </row>
    <row r="438" spans="10:14" ht="12.75">
      <c r="J438" s="220"/>
      <c r="K438" s="220"/>
      <c r="M438" s="220"/>
      <c r="N438" s="246"/>
    </row>
    <row r="439" spans="10:14" ht="12.75">
      <c r="J439" s="220"/>
      <c r="K439" s="220"/>
      <c r="M439" s="220"/>
      <c r="N439" s="246"/>
    </row>
    <row r="440" spans="10:14" ht="12.75">
      <c r="J440" s="220"/>
      <c r="K440" s="220"/>
      <c r="M440" s="220"/>
      <c r="N440" s="246"/>
    </row>
    <row r="441" spans="10:14" ht="12.75">
      <c r="J441" s="220"/>
      <c r="K441" s="220"/>
      <c r="M441" s="220"/>
      <c r="N441" s="246"/>
    </row>
    <row r="442" spans="10:14" ht="12.75">
      <c r="J442" s="220"/>
      <c r="K442" s="220"/>
      <c r="M442" s="220"/>
      <c r="N442" s="246"/>
    </row>
    <row r="443" spans="10:14" ht="12.75">
      <c r="J443" s="220"/>
      <c r="K443" s="220"/>
      <c r="M443" s="220"/>
      <c r="N443" s="246"/>
    </row>
    <row r="444" spans="10:14" ht="12.75">
      <c r="J444" s="220"/>
      <c r="K444" s="220"/>
      <c r="M444" s="220"/>
      <c r="N444" s="246"/>
    </row>
    <row r="445" spans="10:14" ht="12.75">
      <c r="J445" s="220"/>
      <c r="K445" s="220"/>
      <c r="M445" s="220"/>
      <c r="N445" s="246"/>
    </row>
    <row r="446" spans="10:14" ht="12.75">
      <c r="J446" s="220"/>
      <c r="K446" s="220"/>
      <c r="M446" s="220"/>
      <c r="N446" s="246"/>
    </row>
    <row r="447" spans="10:14" ht="12.75">
      <c r="J447" s="220"/>
      <c r="K447" s="220"/>
      <c r="M447" s="220"/>
      <c r="N447" s="246"/>
    </row>
    <row r="448" spans="10:14" ht="12.75">
      <c r="J448" s="220"/>
      <c r="K448" s="220"/>
      <c r="M448" s="220"/>
      <c r="N448" s="246"/>
    </row>
    <row r="449" spans="10:14" ht="12.75">
      <c r="J449" s="220"/>
      <c r="K449" s="220"/>
      <c r="M449" s="220"/>
      <c r="N449" s="246"/>
    </row>
    <row r="450" spans="10:14" ht="12.75">
      <c r="J450" s="220"/>
      <c r="K450" s="220"/>
      <c r="M450" s="220"/>
      <c r="N450" s="246"/>
    </row>
    <row r="451" spans="10:14" ht="12.75">
      <c r="J451" s="220"/>
      <c r="K451" s="220"/>
      <c r="M451" s="220"/>
      <c r="N451" s="246"/>
    </row>
    <row r="452" spans="10:14" ht="12.75">
      <c r="J452" s="220"/>
      <c r="K452" s="220"/>
      <c r="M452" s="220"/>
      <c r="N452" s="246"/>
    </row>
    <row r="453" spans="10:14" ht="12.75">
      <c r="J453" s="220"/>
      <c r="K453" s="220"/>
      <c r="M453" s="220"/>
      <c r="N453" s="246"/>
    </row>
    <row r="454" spans="10:14" ht="12.75">
      <c r="J454" s="220"/>
      <c r="K454" s="220"/>
      <c r="M454" s="220"/>
      <c r="N454" s="246"/>
    </row>
    <row r="455" spans="10:14" ht="12.75">
      <c r="J455" s="220"/>
      <c r="K455" s="220"/>
      <c r="M455" s="220"/>
      <c r="N455" s="246"/>
    </row>
    <row r="456" spans="10:14" ht="12.75">
      <c r="J456" s="220"/>
      <c r="K456" s="220"/>
      <c r="M456" s="220"/>
      <c r="N456" s="246"/>
    </row>
    <row r="457" spans="10:14" ht="12.75">
      <c r="J457" s="220"/>
      <c r="K457" s="220"/>
      <c r="M457" s="220"/>
      <c r="N457" s="246"/>
    </row>
    <row r="458" spans="10:14" ht="12.75">
      <c r="J458" s="220"/>
      <c r="K458" s="220"/>
      <c r="M458" s="220"/>
      <c r="N458" s="246"/>
    </row>
    <row r="459" spans="10:14" ht="12.75">
      <c r="J459" s="220"/>
      <c r="K459" s="220"/>
      <c r="M459" s="220"/>
      <c r="N459" s="246"/>
    </row>
    <row r="460" spans="10:14" ht="12.75">
      <c r="J460" s="220"/>
      <c r="K460" s="220"/>
      <c r="M460" s="220"/>
      <c r="N460" s="246"/>
    </row>
    <row r="461" spans="10:14" ht="12.75">
      <c r="J461" s="220"/>
      <c r="K461" s="220"/>
      <c r="M461" s="220"/>
      <c r="N461" s="246"/>
    </row>
    <row r="462" spans="10:14" ht="12.75">
      <c r="J462" s="220"/>
      <c r="K462" s="220"/>
      <c r="M462" s="220"/>
      <c r="N462" s="246"/>
    </row>
    <row r="463" spans="10:14" ht="12.75">
      <c r="J463" s="220"/>
      <c r="K463" s="220"/>
      <c r="M463" s="220"/>
      <c r="N463" s="246"/>
    </row>
    <row r="464" spans="10:14" ht="12.75">
      <c r="J464" s="220"/>
      <c r="K464" s="220"/>
      <c r="M464" s="220"/>
      <c r="N464" s="246"/>
    </row>
    <row r="465" spans="10:14" ht="12.75">
      <c r="J465" s="220"/>
      <c r="K465" s="220"/>
      <c r="M465" s="220"/>
      <c r="N465" s="246"/>
    </row>
    <row r="466" spans="10:14" ht="12.75">
      <c r="J466" s="220"/>
      <c r="K466" s="220"/>
      <c r="M466" s="220"/>
      <c r="N466" s="246"/>
    </row>
    <row r="467" spans="10:14" ht="12.75">
      <c r="J467" s="220"/>
      <c r="K467" s="220"/>
      <c r="M467" s="220"/>
      <c r="N467" s="246"/>
    </row>
    <row r="468" spans="10:14" ht="12.75">
      <c r="J468" s="220"/>
      <c r="K468" s="220"/>
      <c r="M468" s="220"/>
      <c r="N468" s="246"/>
    </row>
    <row r="469" spans="10:14" ht="12.75">
      <c r="J469" s="220"/>
      <c r="K469" s="220"/>
      <c r="M469" s="220"/>
      <c r="N469" s="246"/>
    </row>
    <row r="470" spans="10:14" ht="12.75">
      <c r="J470" s="220"/>
      <c r="K470" s="220"/>
      <c r="M470" s="220"/>
      <c r="N470" s="246"/>
    </row>
    <row r="471" spans="13:14" ht="12.75">
      <c r="M471" s="220"/>
      <c r="N471" s="246"/>
    </row>
    <row r="472" spans="13:14" ht="12.75">
      <c r="M472" s="220"/>
      <c r="N472" s="246"/>
    </row>
    <row r="473" spans="13:14" ht="12.75">
      <c r="M473" s="220"/>
      <c r="N473" s="246"/>
    </row>
    <row r="474" spans="13:14" ht="12.75">
      <c r="M474" s="220"/>
      <c r="N474" s="246"/>
    </row>
    <row r="475" spans="13:14" ht="12.75">
      <c r="M475" s="220"/>
      <c r="N475" s="246"/>
    </row>
    <row r="476" spans="13:14" ht="12.75">
      <c r="M476" s="220"/>
      <c r="N476" s="246"/>
    </row>
    <row r="477" spans="13:14" ht="12.75">
      <c r="M477" s="220"/>
      <c r="N477" s="246"/>
    </row>
    <row r="478" spans="13:14" ht="12.75">
      <c r="M478" s="220"/>
      <c r="N478" s="246"/>
    </row>
    <row r="479" spans="13:14" ht="12.75">
      <c r="M479" s="220"/>
      <c r="N479" s="246"/>
    </row>
    <row r="480" spans="13:14" ht="12.75">
      <c r="M480" s="220"/>
      <c r="N480" s="246"/>
    </row>
    <row r="481" spans="13:14" ht="12.75">
      <c r="M481" s="220"/>
      <c r="N481" s="246"/>
    </row>
    <row r="482" spans="13:14" ht="12.75">
      <c r="M482" s="220"/>
      <c r="N482" s="246"/>
    </row>
    <row r="483" spans="13:14" ht="12.75">
      <c r="M483" s="220"/>
      <c r="N483" s="246"/>
    </row>
    <row r="484" spans="13:14" ht="12.75">
      <c r="M484" s="220"/>
      <c r="N484" s="246"/>
    </row>
    <row r="485" spans="13:14" ht="12.75">
      <c r="M485" s="220"/>
      <c r="N485" s="246"/>
    </row>
    <row r="486" spans="13:14" ht="12.75">
      <c r="M486" s="220"/>
      <c r="N486" s="246"/>
    </row>
    <row r="487" spans="13:14" ht="12.75">
      <c r="M487" s="220"/>
      <c r="N487" s="246"/>
    </row>
    <row r="488" spans="13:14" ht="12.75">
      <c r="M488" s="220"/>
      <c r="N488" s="246"/>
    </row>
    <row r="489" spans="13:14" ht="12.75">
      <c r="M489" s="220"/>
      <c r="N489" s="246"/>
    </row>
    <row r="490" spans="13:14" ht="12.75">
      <c r="M490" s="220"/>
      <c r="N490" s="246"/>
    </row>
    <row r="491" spans="13:14" ht="12.75">
      <c r="M491" s="220"/>
      <c r="N491" s="246"/>
    </row>
    <row r="492" spans="13:14" ht="12.75">
      <c r="M492" s="220"/>
      <c r="N492" s="246"/>
    </row>
    <row r="493" spans="13:14" ht="12.75">
      <c r="M493" s="220"/>
      <c r="N493" s="246"/>
    </row>
    <row r="494" spans="13:14" ht="12.75">
      <c r="M494" s="220"/>
      <c r="N494" s="246"/>
    </row>
    <row r="495" spans="13:14" ht="12.75">
      <c r="M495" s="220"/>
      <c r="N495" s="246"/>
    </row>
    <row r="496" spans="13:14" ht="12.75">
      <c r="M496" s="220"/>
      <c r="N496" s="246"/>
    </row>
    <row r="497" spans="13:14" ht="12.75">
      <c r="M497" s="220"/>
      <c r="N497" s="246"/>
    </row>
    <row r="498" spans="13:14" ht="12.75">
      <c r="M498" s="220"/>
      <c r="N498" s="246"/>
    </row>
    <row r="499" spans="13:14" ht="12.75">
      <c r="M499" s="220"/>
      <c r="N499" s="246"/>
    </row>
    <row r="500" spans="13:14" ht="12.75">
      <c r="M500" s="220"/>
      <c r="N500" s="246"/>
    </row>
    <row r="501" spans="13:14" ht="12.75">
      <c r="M501" s="220"/>
      <c r="N501" s="246"/>
    </row>
    <row r="502" spans="13:14" ht="12.75">
      <c r="M502" s="220"/>
      <c r="N502" s="246"/>
    </row>
    <row r="503" spans="13:14" ht="12.75">
      <c r="M503" s="220"/>
      <c r="N503" s="246"/>
    </row>
    <row r="504" spans="13:14" ht="12.75">
      <c r="M504" s="220"/>
      <c r="N504" s="246"/>
    </row>
    <row r="505" spans="13:14" ht="12.75">
      <c r="M505" s="220"/>
      <c r="N505" s="246"/>
    </row>
    <row r="506" spans="13:14" ht="12.75">
      <c r="M506" s="220"/>
      <c r="N506" s="246"/>
    </row>
    <row r="507" spans="13:14" ht="12.75">
      <c r="M507" s="220"/>
      <c r="N507" s="246"/>
    </row>
    <row r="508" spans="13:14" ht="12.75">
      <c r="M508" s="220"/>
      <c r="N508" s="246"/>
    </row>
    <row r="509" spans="13:14" ht="12.75">
      <c r="M509" s="220"/>
      <c r="N509" s="246"/>
    </row>
    <row r="510" spans="13:14" ht="12.75">
      <c r="M510" s="220"/>
      <c r="N510" s="246"/>
    </row>
    <row r="511" spans="13:14" ht="12.75">
      <c r="M511" s="220"/>
      <c r="N511" s="246"/>
    </row>
    <row r="512" spans="13:14" ht="12.75">
      <c r="M512" s="220"/>
      <c r="N512" s="246"/>
    </row>
    <row r="513" spans="13:14" ht="12.75">
      <c r="M513" s="220"/>
      <c r="N513" s="246"/>
    </row>
    <row r="514" spans="13:14" ht="12.75">
      <c r="M514" s="220"/>
      <c r="N514" s="246"/>
    </row>
    <row r="515" spans="13:14" ht="12.75">
      <c r="M515" s="220"/>
      <c r="N515" s="246"/>
    </row>
    <row r="516" spans="13:14" ht="12.75">
      <c r="M516" s="220"/>
      <c r="N516" s="246"/>
    </row>
    <row r="517" spans="13:14" ht="12.75">
      <c r="M517" s="220"/>
      <c r="N517" s="246"/>
    </row>
    <row r="518" spans="13:14" ht="12.75">
      <c r="M518" s="220"/>
      <c r="N518" s="246"/>
    </row>
    <row r="519" spans="13:14" ht="12.75">
      <c r="M519" s="220"/>
      <c r="N519" s="246"/>
    </row>
    <row r="520" spans="13:14" ht="12.75">
      <c r="M520" s="220"/>
      <c r="N520" s="246"/>
    </row>
    <row r="521" spans="13:14" ht="12.75">
      <c r="M521" s="220"/>
      <c r="N521" s="246"/>
    </row>
    <row r="522" spans="13:14" ht="12.75">
      <c r="M522" s="220"/>
      <c r="N522" s="246"/>
    </row>
    <row r="523" spans="13:14" ht="12.75">
      <c r="M523" s="220"/>
      <c r="N523" s="246"/>
    </row>
    <row r="524" spans="13:14" ht="12.75">
      <c r="M524" s="220"/>
      <c r="N524" s="246"/>
    </row>
    <row r="525" spans="13:14" ht="12.75">
      <c r="M525" s="220"/>
      <c r="N525" s="246"/>
    </row>
    <row r="526" spans="13:14" ht="12.75">
      <c r="M526" s="220"/>
      <c r="N526" s="246"/>
    </row>
    <row r="527" spans="13:14" ht="12.75">
      <c r="M527" s="220"/>
      <c r="N527" s="246"/>
    </row>
    <row r="528" spans="13:14" ht="12.75">
      <c r="M528" s="220"/>
      <c r="N528" s="246"/>
    </row>
    <row r="529" spans="13:14" ht="12.75">
      <c r="M529" s="220"/>
      <c r="N529" s="246"/>
    </row>
    <row r="530" spans="13:14" ht="12.75">
      <c r="M530" s="220"/>
      <c r="N530" s="246"/>
    </row>
    <row r="531" spans="13:14" ht="12.75">
      <c r="M531" s="220"/>
      <c r="N531" s="246"/>
    </row>
    <row r="532" spans="13:14" ht="12.75">
      <c r="M532" s="220"/>
      <c r="N532" s="246"/>
    </row>
    <row r="533" spans="13:14" ht="12.75">
      <c r="M533" s="220"/>
      <c r="N533" s="246"/>
    </row>
    <row r="534" spans="13:14" ht="12.75">
      <c r="M534" s="220"/>
      <c r="N534" s="246"/>
    </row>
    <row r="535" spans="13:14" ht="12.75">
      <c r="M535" s="220"/>
      <c r="N535" s="246"/>
    </row>
    <row r="536" spans="13:14" ht="12.75">
      <c r="M536" s="220"/>
      <c r="N536" s="246"/>
    </row>
    <row r="537" spans="13:14" ht="12.75">
      <c r="M537" s="220"/>
      <c r="N537" s="246"/>
    </row>
    <row r="538" spans="13:14" ht="12.75">
      <c r="M538" s="220"/>
      <c r="N538" s="246"/>
    </row>
    <row r="539" spans="13:14" ht="12.75">
      <c r="M539" s="220"/>
      <c r="N539" s="246"/>
    </row>
    <row r="540" spans="13:14" ht="12.75">
      <c r="M540" s="220"/>
      <c r="N540" s="246"/>
    </row>
    <row r="541" spans="13:14" ht="12.75">
      <c r="M541" s="220"/>
      <c r="N541" s="246"/>
    </row>
    <row r="542" spans="13:14" ht="12.75">
      <c r="M542" s="220"/>
      <c r="N542" s="246"/>
    </row>
    <row r="543" spans="13:14" ht="12.75">
      <c r="M543" s="220"/>
      <c r="N543" s="246"/>
    </row>
    <row r="544" spans="13:14" ht="12.75">
      <c r="M544" s="220"/>
      <c r="N544" s="246"/>
    </row>
    <row r="545" spans="13:14" ht="12.75">
      <c r="M545" s="220"/>
      <c r="N545" s="246"/>
    </row>
    <row r="546" spans="13:14" ht="12.75">
      <c r="M546" s="220"/>
      <c r="N546" s="246"/>
    </row>
    <row r="547" spans="13:14" ht="12.75">
      <c r="M547" s="220"/>
      <c r="N547" s="246"/>
    </row>
    <row r="548" spans="13:14" ht="12.75">
      <c r="M548" s="220"/>
      <c r="N548" s="246"/>
    </row>
    <row r="549" spans="13:14" ht="12.75">
      <c r="M549" s="220"/>
      <c r="N549" s="246"/>
    </row>
    <row r="550" spans="13:14" ht="12.75">
      <c r="M550" s="220"/>
      <c r="N550" s="246"/>
    </row>
    <row r="551" spans="13:14" ht="12.75">
      <c r="M551" s="220"/>
      <c r="N551" s="246"/>
    </row>
    <row r="552" spans="13:14" ht="12.75">
      <c r="M552" s="220"/>
      <c r="N552" s="246"/>
    </row>
    <row r="553" spans="13:14" ht="12.75">
      <c r="M553" s="220"/>
      <c r="N553" s="246"/>
    </row>
    <row r="554" spans="13:14" ht="12.75">
      <c r="M554" s="220"/>
      <c r="N554" s="246"/>
    </row>
    <row r="555" spans="13:14" ht="12.75">
      <c r="M555" s="220"/>
      <c r="N555" s="246"/>
    </row>
    <row r="556" spans="13:14" ht="12.75">
      <c r="M556" s="220"/>
      <c r="N556" s="246"/>
    </row>
    <row r="557" spans="13:14" ht="12.75">
      <c r="M557" s="220"/>
      <c r="N557" s="246"/>
    </row>
    <row r="558" spans="13:14" ht="12.75">
      <c r="M558" s="220"/>
      <c r="N558" s="246"/>
    </row>
    <row r="559" spans="13:14" ht="12.75">
      <c r="M559" s="220"/>
      <c r="N559" s="246"/>
    </row>
    <row r="560" spans="13:14" ht="12.75">
      <c r="M560" s="220"/>
      <c r="N560" s="246"/>
    </row>
    <row r="561" spans="13:14" ht="12.75">
      <c r="M561" s="220"/>
      <c r="N561" s="246"/>
    </row>
    <row r="562" spans="13:14" ht="12.75">
      <c r="M562" s="220"/>
      <c r="N562" s="246"/>
    </row>
    <row r="563" spans="13:14" ht="12.75">
      <c r="M563" s="220"/>
      <c r="N563" s="246"/>
    </row>
    <row r="564" spans="13:14" ht="12.75">
      <c r="M564" s="220"/>
      <c r="N564" s="246"/>
    </row>
    <row r="565" spans="13:14" ht="12.75">
      <c r="M565" s="220"/>
      <c r="N565" s="246"/>
    </row>
    <row r="566" spans="13:14" ht="12.75">
      <c r="M566" s="220"/>
      <c r="N566" s="246"/>
    </row>
    <row r="567" spans="13:14" ht="12.75">
      <c r="M567" s="220"/>
      <c r="N567" s="246"/>
    </row>
    <row r="568" spans="13:14" ht="12.75">
      <c r="M568" s="220"/>
      <c r="N568" s="246"/>
    </row>
    <row r="569" spans="13:14" ht="12.75">
      <c r="M569" s="220"/>
      <c r="N569" s="246"/>
    </row>
    <row r="570" spans="13:14" ht="12.75">
      <c r="M570" s="220"/>
      <c r="N570" s="246"/>
    </row>
    <row r="571" spans="13:14" ht="12.75">
      <c r="M571" s="220"/>
      <c r="N571" s="246"/>
    </row>
    <row r="572" spans="13:14" ht="12.75">
      <c r="M572" s="220"/>
      <c r="N572" s="246"/>
    </row>
    <row r="573" spans="13:14" ht="12.75">
      <c r="M573" s="220"/>
      <c r="N573" s="246"/>
    </row>
    <row r="574" spans="13:14" ht="12.75">
      <c r="M574" s="220"/>
      <c r="N574" s="246"/>
    </row>
    <row r="575" spans="13:14" ht="12.75">
      <c r="M575" s="220"/>
      <c r="N575" s="246"/>
    </row>
    <row r="576" spans="13:14" ht="12.75">
      <c r="M576" s="220"/>
      <c r="N576" s="246"/>
    </row>
    <row r="577" spans="13:14" ht="12.75">
      <c r="M577" s="220"/>
      <c r="N577" s="246"/>
    </row>
    <row r="578" spans="13:14" ht="12.75">
      <c r="M578" s="220"/>
      <c r="N578" s="246"/>
    </row>
    <row r="579" spans="13:14" ht="12.75">
      <c r="M579" s="220"/>
      <c r="N579" s="246"/>
    </row>
    <row r="580" spans="13:14" ht="12.75">
      <c r="M580" s="220"/>
      <c r="N580" s="246"/>
    </row>
    <row r="581" spans="13:14" ht="12.75">
      <c r="M581" s="220"/>
      <c r="N581" s="246"/>
    </row>
    <row r="582" spans="13:14" ht="12.75">
      <c r="M582" s="220"/>
      <c r="N582" s="246"/>
    </row>
    <row r="583" spans="13:14" ht="12.75">
      <c r="M583" s="220"/>
      <c r="N583" s="246"/>
    </row>
    <row r="584" spans="13:14" ht="12.75">
      <c r="M584" s="220"/>
      <c r="N584" s="246"/>
    </row>
    <row r="585" spans="13:14" ht="12.75">
      <c r="M585" s="220"/>
      <c r="N585" s="246"/>
    </row>
    <row r="586" spans="13:14" ht="12.75">
      <c r="M586" s="220"/>
      <c r="N586" s="246"/>
    </row>
    <row r="587" spans="13:14" ht="12.75">
      <c r="M587" s="220"/>
      <c r="N587" s="246"/>
    </row>
    <row r="588" spans="13:14" ht="12.75">
      <c r="M588" s="220"/>
      <c r="N588" s="246"/>
    </row>
    <row r="589" spans="13:14" ht="12.75">
      <c r="M589" s="220"/>
      <c r="N589" s="246"/>
    </row>
    <row r="590" spans="13:14" ht="12.75">
      <c r="M590" s="220"/>
      <c r="N590" s="246"/>
    </row>
    <row r="591" spans="13:14" ht="12.75">
      <c r="M591" s="220"/>
      <c r="N591" s="246"/>
    </row>
    <row r="592" spans="13:14" ht="12.75">
      <c r="M592" s="220"/>
      <c r="N592" s="246"/>
    </row>
    <row r="593" spans="13:14" ht="12.75">
      <c r="M593" s="220"/>
      <c r="N593" s="246"/>
    </row>
    <row r="594" spans="13:14" ht="12.75">
      <c r="M594" s="220"/>
      <c r="N594" s="246"/>
    </row>
    <row r="595" spans="13:14" ht="12.75">
      <c r="M595" s="220"/>
      <c r="N595" s="246"/>
    </row>
    <row r="596" spans="13:14" ht="12.75">
      <c r="M596" s="220"/>
      <c r="N596" s="246"/>
    </row>
    <row r="597" spans="13:14" ht="12.75">
      <c r="M597" s="220"/>
      <c r="N597" s="246"/>
    </row>
    <row r="598" spans="13:14" ht="12.75">
      <c r="M598" s="220"/>
      <c r="N598" s="246"/>
    </row>
    <row r="599" spans="13:14" ht="12.75">
      <c r="M599" s="220"/>
      <c r="N599" s="246"/>
    </row>
    <row r="600" spans="13:14" ht="12.75">
      <c r="M600" s="220"/>
      <c r="N600" s="246"/>
    </row>
    <row r="601" spans="13:14" ht="12.75">
      <c r="M601" s="220"/>
      <c r="N601" s="246"/>
    </row>
    <row r="602" spans="13:14" ht="12.75">
      <c r="M602" s="220"/>
      <c r="N602" s="246"/>
    </row>
    <row r="603" spans="13:14" ht="12.75">
      <c r="M603" s="220"/>
      <c r="N603" s="246"/>
    </row>
    <row r="604" spans="13:14" ht="12.75">
      <c r="M604" s="220"/>
      <c r="N604" s="246"/>
    </row>
    <row r="605" spans="13:14" ht="12.75">
      <c r="M605" s="220"/>
      <c r="N605" s="246"/>
    </row>
    <row r="606" spans="13:14" ht="12.75">
      <c r="M606" s="220"/>
      <c r="N606" s="246"/>
    </row>
    <row r="607" spans="13:14" ht="12.75">
      <c r="M607" s="220"/>
      <c r="N607" s="246"/>
    </row>
    <row r="608" spans="13:14" ht="12.75">
      <c r="M608" s="220"/>
      <c r="N608" s="246"/>
    </row>
    <row r="609" spans="13:14" ht="12.75">
      <c r="M609" s="220"/>
      <c r="N609" s="246"/>
    </row>
    <row r="610" spans="13:14" ht="12.75">
      <c r="M610" s="220"/>
      <c r="N610" s="246"/>
    </row>
    <row r="611" spans="13:14" ht="12.75">
      <c r="M611" s="220"/>
      <c r="N611" s="246"/>
    </row>
    <row r="612" spans="13:14" ht="12.75">
      <c r="M612" s="220"/>
      <c r="N612" s="246"/>
    </row>
    <row r="613" spans="13:14" ht="12.75">
      <c r="M613" s="220"/>
      <c r="N613" s="246"/>
    </row>
    <row r="614" spans="13:14" ht="12.75">
      <c r="M614" s="220"/>
      <c r="N614" s="246"/>
    </row>
    <row r="615" spans="13:14" ht="12.75">
      <c r="M615" s="220"/>
      <c r="N615" s="246"/>
    </row>
    <row r="616" spans="13:14" ht="12.75">
      <c r="M616" s="220"/>
      <c r="N616" s="246"/>
    </row>
    <row r="617" spans="13:14" ht="12.75">
      <c r="M617" s="220"/>
      <c r="N617" s="246"/>
    </row>
    <row r="618" spans="13:14" ht="12.75">
      <c r="M618" s="220"/>
      <c r="N618" s="246"/>
    </row>
    <row r="619" spans="13:14" ht="12.75">
      <c r="M619" s="220"/>
      <c r="N619" s="246"/>
    </row>
    <row r="620" spans="13:14" ht="12.75">
      <c r="M620" s="220"/>
      <c r="N620" s="246"/>
    </row>
    <row r="621" spans="13:14" ht="12.75">
      <c r="M621" s="220"/>
      <c r="N621" s="246"/>
    </row>
    <row r="622" spans="13:14" ht="12.75">
      <c r="M622" s="220"/>
      <c r="N622" s="246"/>
    </row>
    <row r="623" spans="13:14" ht="12.75">
      <c r="M623" s="220"/>
      <c r="N623" s="246"/>
    </row>
    <row r="624" spans="13:14" ht="12.75">
      <c r="M624" s="220"/>
      <c r="N624" s="246"/>
    </row>
    <row r="625" spans="13:14" ht="12.75">
      <c r="M625" s="220"/>
      <c r="N625" s="246"/>
    </row>
    <row r="626" spans="13:14" ht="12.75">
      <c r="M626" s="220"/>
      <c r="N626" s="246"/>
    </row>
    <row r="627" spans="13:14" ht="12.75">
      <c r="M627" s="220"/>
      <c r="N627" s="246"/>
    </row>
    <row r="628" spans="13:14" ht="12.75">
      <c r="M628" s="220"/>
      <c r="N628" s="246"/>
    </row>
    <row r="629" spans="13:14" ht="12.75">
      <c r="M629" s="220"/>
      <c r="N629" s="246"/>
    </row>
    <row r="630" spans="13:14" ht="12.75">
      <c r="M630" s="220"/>
      <c r="N630" s="246"/>
    </row>
    <row r="631" spans="13:14" ht="12.75">
      <c r="M631" s="220"/>
      <c r="N631" s="246"/>
    </row>
    <row r="632" spans="13:14" ht="12.75">
      <c r="M632" s="220"/>
      <c r="N632" s="246"/>
    </row>
    <row r="633" spans="13:14" ht="12.75">
      <c r="M633" s="220"/>
      <c r="N633" s="246"/>
    </row>
    <row r="634" spans="13:14" ht="12.75">
      <c r="M634" s="220"/>
      <c r="N634" s="246"/>
    </row>
    <row r="635" spans="13:14" ht="12.75">
      <c r="M635" s="220"/>
      <c r="N635" s="246"/>
    </row>
    <row r="636" spans="13:14" ht="12.75">
      <c r="M636" s="220"/>
      <c r="N636" s="246"/>
    </row>
    <row r="637" spans="13:14" ht="12.75">
      <c r="M637" s="220"/>
      <c r="N637" s="246"/>
    </row>
    <row r="638" spans="13:14" ht="12.75">
      <c r="M638" s="220"/>
      <c r="N638" s="246"/>
    </row>
    <row r="639" spans="13:14" ht="12.75">
      <c r="M639" s="220"/>
      <c r="N639" s="246"/>
    </row>
    <row r="640" spans="13:14" ht="12.75">
      <c r="M640" s="220"/>
      <c r="N640" s="246"/>
    </row>
    <row r="641" spans="13:14" ht="12.75">
      <c r="M641" s="220"/>
      <c r="N641" s="246"/>
    </row>
    <row r="642" spans="13:14" ht="12.75">
      <c r="M642" s="220"/>
      <c r="N642" s="246"/>
    </row>
    <row r="643" spans="13:14" ht="12.75">
      <c r="M643" s="220"/>
      <c r="N643" s="246"/>
    </row>
    <row r="644" spans="13:14" ht="12.75">
      <c r="M644" s="220"/>
      <c r="N644" s="246"/>
    </row>
    <row r="645" spans="13:14" ht="12.75">
      <c r="M645" s="220"/>
      <c r="N645" s="246"/>
    </row>
    <row r="646" spans="13:14" ht="12.75">
      <c r="M646" s="220"/>
      <c r="N646" s="246"/>
    </row>
    <row r="647" spans="13:14" ht="12.75">
      <c r="M647" s="220"/>
      <c r="N647" s="246"/>
    </row>
    <row r="648" spans="13:14" ht="12.75">
      <c r="M648" s="220"/>
      <c r="N648" s="246"/>
    </row>
    <row r="649" spans="13:14" ht="12.75">
      <c r="M649" s="220"/>
      <c r="N649" s="246"/>
    </row>
    <row r="650" spans="13:14" ht="12.75">
      <c r="M650" s="220"/>
      <c r="N650" s="246"/>
    </row>
    <row r="651" spans="13:14" ht="12.75">
      <c r="M651" s="220"/>
      <c r="N651" s="246"/>
    </row>
    <row r="652" spans="13:14" ht="12.75">
      <c r="M652" s="220"/>
      <c r="N652" s="246"/>
    </row>
    <row r="653" spans="13:14" ht="12.75">
      <c r="M653" s="220"/>
      <c r="N653" s="246"/>
    </row>
    <row r="654" spans="13:14" ht="12.75">
      <c r="M654" s="220"/>
      <c r="N654" s="246"/>
    </row>
    <row r="655" spans="13:14" ht="12.75">
      <c r="M655" s="220"/>
      <c r="N655" s="246"/>
    </row>
    <row r="656" spans="13:14" ht="12.75">
      <c r="M656" s="220"/>
      <c r="N656" s="246"/>
    </row>
    <row r="657" spans="13:14" ht="12.75">
      <c r="M657" s="220"/>
      <c r="N657" s="246"/>
    </row>
    <row r="658" spans="13:14" ht="12.75">
      <c r="M658" s="220"/>
      <c r="N658" s="246"/>
    </row>
    <row r="659" spans="13:14" ht="12.75">
      <c r="M659" s="220"/>
      <c r="N659" s="246"/>
    </row>
    <row r="660" spans="13:14" ht="12.75">
      <c r="M660" s="220"/>
      <c r="N660" s="246"/>
    </row>
    <row r="661" spans="13:14" ht="12.75">
      <c r="M661" s="220"/>
      <c r="N661" s="246"/>
    </row>
    <row r="662" spans="13:14" ht="12.75">
      <c r="M662" s="220"/>
      <c r="N662" s="246"/>
    </row>
    <row r="663" spans="13:14" ht="12.75">
      <c r="M663" s="220"/>
      <c r="N663" s="246"/>
    </row>
    <row r="664" spans="13:14" ht="12.75">
      <c r="M664" s="220"/>
      <c r="N664" s="246"/>
    </row>
    <row r="665" spans="13:14" ht="12.75">
      <c r="M665" s="220"/>
      <c r="N665" s="246"/>
    </row>
    <row r="666" spans="13:14" ht="12.75">
      <c r="M666" s="220"/>
      <c r="N666" s="246"/>
    </row>
    <row r="667" spans="13:14" ht="12.75">
      <c r="M667" s="220"/>
      <c r="N667" s="246"/>
    </row>
    <row r="668" spans="13:14" ht="12.75">
      <c r="M668" s="220"/>
      <c r="N668" s="246"/>
    </row>
    <row r="669" spans="13:14" ht="12.75">
      <c r="M669" s="220"/>
      <c r="N669" s="246"/>
    </row>
    <row r="670" spans="13:14" ht="12.75">
      <c r="M670" s="220"/>
      <c r="N670" s="246"/>
    </row>
    <row r="671" spans="13:14" ht="12.75">
      <c r="M671" s="220"/>
      <c r="N671" s="246"/>
    </row>
    <row r="672" spans="13:14" ht="12.75">
      <c r="M672" s="220"/>
      <c r="N672" s="246"/>
    </row>
    <row r="673" spans="13:14" ht="12.75">
      <c r="M673" s="220"/>
      <c r="N673" s="246"/>
    </row>
    <row r="674" spans="13:14" ht="12.75">
      <c r="M674" s="220"/>
      <c r="N674" s="246"/>
    </row>
    <row r="675" spans="13:14" ht="12.75">
      <c r="M675" s="220"/>
      <c r="N675" s="246"/>
    </row>
    <row r="676" spans="13:14" ht="12.75">
      <c r="M676" s="220"/>
      <c r="N676" s="246"/>
    </row>
    <row r="677" spans="13:14" ht="12.75">
      <c r="M677" s="220"/>
      <c r="N677" s="246"/>
    </row>
    <row r="678" spans="13:14" ht="12.75">
      <c r="M678" s="220"/>
      <c r="N678" s="246"/>
    </row>
    <row r="679" spans="13:14" ht="12.75">
      <c r="M679" s="220"/>
      <c r="N679" s="246"/>
    </row>
    <row r="680" spans="13:14" ht="12.75">
      <c r="M680" s="220"/>
      <c r="N680" s="246"/>
    </row>
    <row r="681" spans="13:14" ht="12.75">
      <c r="M681" s="220"/>
      <c r="N681" s="246"/>
    </row>
    <row r="682" spans="13:14" ht="12.75">
      <c r="M682" s="220"/>
      <c r="N682" s="246"/>
    </row>
    <row r="683" spans="13:14" ht="12.75">
      <c r="M683" s="220"/>
      <c r="N683" s="246"/>
    </row>
    <row r="684" spans="13:14" ht="12.75">
      <c r="M684" s="220"/>
      <c r="N684" s="246"/>
    </row>
    <row r="685" spans="13:14" ht="12.75">
      <c r="M685" s="220"/>
      <c r="N685" s="246"/>
    </row>
    <row r="686" spans="13:14" ht="12.75">
      <c r="M686" s="220"/>
      <c r="N686" s="246"/>
    </row>
    <row r="687" spans="13:14" ht="12.75">
      <c r="M687" s="220"/>
      <c r="N687" s="246"/>
    </row>
    <row r="688" spans="13:14" ht="12.75">
      <c r="M688" s="220"/>
      <c r="N688" s="246"/>
    </row>
    <row r="689" spans="13:14" ht="12.75">
      <c r="M689" s="220"/>
      <c r="N689" s="246"/>
    </row>
    <row r="690" spans="13:14" ht="12.75">
      <c r="M690" s="220"/>
      <c r="N690" s="246"/>
    </row>
    <row r="691" spans="13:14" ht="12.75">
      <c r="M691" s="220"/>
      <c r="N691" s="246"/>
    </row>
    <row r="692" spans="13:14" ht="12.75">
      <c r="M692" s="220"/>
      <c r="N692" s="246"/>
    </row>
    <row r="693" spans="13:14" ht="12.75">
      <c r="M693" s="220"/>
      <c r="N693" s="246"/>
    </row>
    <row r="694" spans="13:14" ht="12.75">
      <c r="M694" s="220"/>
      <c r="N694" s="246"/>
    </row>
    <row r="695" spans="13:14" ht="12.75">
      <c r="M695" s="220"/>
      <c r="N695" s="246"/>
    </row>
    <row r="696" spans="13:14" ht="12.75">
      <c r="M696" s="220"/>
      <c r="N696" s="246"/>
    </row>
    <row r="697" spans="13:14" ht="12.75">
      <c r="M697" s="220"/>
      <c r="N697" s="246"/>
    </row>
    <row r="698" spans="13:14" ht="12.75">
      <c r="M698" s="220"/>
      <c r="N698" s="246"/>
    </row>
    <row r="699" spans="13:14" ht="12.75">
      <c r="M699" s="220"/>
      <c r="N699" s="246"/>
    </row>
    <row r="700" spans="13:14" ht="12.75">
      <c r="M700" s="220"/>
      <c r="N700" s="246"/>
    </row>
    <row r="701" spans="13:14" ht="12.75">
      <c r="M701" s="220"/>
      <c r="N701" s="246"/>
    </row>
    <row r="702" spans="13:14" ht="12.75">
      <c r="M702" s="220"/>
      <c r="N702" s="246"/>
    </row>
    <row r="703" spans="13:14" ht="12.75">
      <c r="M703" s="220"/>
      <c r="N703" s="246"/>
    </row>
    <row r="704" spans="13:14" ht="12.75">
      <c r="M704" s="220"/>
      <c r="N704" s="246"/>
    </row>
    <row r="705" spans="13:14" ht="12.75">
      <c r="M705" s="220"/>
      <c r="N705" s="246"/>
    </row>
    <row r="706" spans="13:14" ht="12.75">
      <c r="M706" s="220"/>
      <c r="N706" s="246"/>
    </row>
    <row r="707" spans="13:14" ht="12.75">
      <c r="M707" s="220"/>
      <c r="N707" s="246"/>
    </row>
    <row r="708" spans="13:14" ht="12.75">
      <c r="M708" s="220"/>
      <c r="N708" s="246"/>
    </row>
    <row r="709" spans="13:14" ht="12.75">
      <c r="M709" s="220"/>
      <c r="N709" s="246"/>
    </row>
    <row r="710" spans="13:14" ht="12.75">
      <c r="M710" s="220"/>
      <c r="N710" s="246"/>
    </row>
    <row r="711" spans="13:14" ht="12.75">
      <c r="M711" s="220"/>
      <c r="N711" s="246"/>
    </row>
    <row r="712" spans="13:14" ht="12.75">
      <c r="M712" s="220"/>
      <c r="N712" s="246"/>
    </row>
    <row r="713" spans="13:14" ht="12.75">
      <c r="M713" s="220"/>
      <c r="N713" s="246"/>
    </row>
    <row r="714" spans="13:14" ht="12.75">
      <c r="M714" s="220"/>
      <c r="N714" s="246"/>
    </row>
    <row r="715" spans="13:14" ht="12.75">
      <c r="M715" s="220"/>
      <c r="N715" s="246"/>
    </row>
    <row r="716" spans="13:14" ht="12.75">
      <c r="M716" s="220"/>
      <c r="N716" s="246"/>
    </row>
    <row r="717" spans="13:14" ht="12.75">
      <c r="M717" s="220"/>
      <c r="N717" s="246"/>
    </row>
    <row r="718" spans="13:14" ht="12.75">
      <c r="M718" s="220"/>
      <c r="N718" s="246"/>
    </row>
    <row r="719" spans="13:14" ht="12.75">
      <c r="M719" s="220"/>
      <c r="N719" s="246"/>
    </row>
    <row r="720" spans="13:14" ht="12.75">
      <c r="M720" s="220"/>
      <c r="N720" s="246"/>
    </row>
    <row r="721" spans="13:14" ht="12.75">
      <c r="M721" s="220"/>
      <c r="N721" s="246"/>
    </row>
    <row r="722" spans="13:14" ht="12.75">
      <c r="M722" s="220"/>
      <c r="N722" s="246"/>
    </row>
    <row r="723" spans="13:14" ht="12.75">
      <c r="M723" s="220"/>
      <c r="N723" s="246"/>
    </row>
    <row r="724" spans="13:14" ht="12.75">
      <c r="M724" s="220"/>
      <c r="N724" s="246"/>
    </row>
    <row r="725" spans="13:14" ht="12.75">
      <c r="M725" s="220"/>
      <c r="N725" s="246"/>
    </row>
    <row r="726" spans="13:14" ht="12.75">
      <c r="M726" s="220"/>
      <c r="N726" s="246"/>
    </row>
    <row r="727" spans="13:14" ht="12.75">
      <c r="M727" s="220"/>
      <c r="N727" s="246"/>
    </row>
    <row r="728" spans="13:14" ht="12.75">
      <c r="M728" s="220"/>
      <c r="N728" s="246"/>
    </row>
  </sheetData>
  <sheetProtection/>
  <autoFilter ref="A1:M89"/>
  <mergeCells count="18">
    <mergeCell ref="B82:C82"/>
    <mergeCell ref="B22:M22"/>
    <mergeCell ref="P21:U125"/>
    <mergeCell ref="B23:M23"/>
    <mergeCell ref="B24:M24"/>
    <mergeCell ref="B59:M59"/>
    <mergeCell ref="B60:M60"/>
    <mergeCell ref="B61:M61"/>
    <mergeCell ref="K93:M93"/>
    <mergeCell ref="K92:M92"/>
    <mergeCell ref="K91:M91"/>
    <mergeCell ref="K81:M81"/>
    <mergeCell ref="P20:U20"/>
    <mergeCell ref="B2:M2"/>
    <mergeCell ref="B3:M3"/>
    <mergeCell ref="B4:M4"/>
    <mergeCell ref="P1:U1"/>
    <mergeCell ref="P2:U1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2.28125" style="0" customWidth="1"/>
    <col min="4" max="7" width="13.7109375" style="201" customWidth="1"/>
  </cols>
  <sheetData>
    <row r="1" spans="1:15" ht="16.5">
      <c r="A1" s="110"/>
      <c r="B1" s="110"/>
      <c r="C1" s="110"/>
      <c r="D1" s="187"/>
      <c r="E1" s="187"/>
      <c r="F1" s="187"/>
      <c r="G1" s="188"/>
      <c r="H1" s="110"/>
      <c r="I1" s="110"/>
      <c r="J1" s="432" t="s">
        <v>96</v>
      </c>
      <c r="K1" s="433"/>
      <c r="L1" s="433"/>
      <c r="M1" s="433"/>
      <c r="N1" s="433"/>
      <c r="O1" s="433"/>
    </row>
    <row r="2" spans="1:15" ht="16.5">
      <c r="A2" s="110"/>
      <c r="B2" s="440" t="str">
        <f>+'Financial Statements'!B2:G2</f>
        <v>FORMATION GROUP PLC</v>
      </c>
      <c r="C2" s="441"/>
      <c r="D2" s="441"/>
      <c r="E2" s="441"/>
      <c r="F2" s="441"/>
      <c r="G2" s="441"/>
      <c r="H2" s="110"/>
      <c r="I2" s="110"/>
      <c r="J2" s="446" t="s">
        <v>116</v>
      </c>
      <c r="K2" s="433"/>
      <c r="L2" s="433"/>
      <c r="M2" s="433"/>
      <c r="N2" s="433"/>
      <c r="O2" s="433"/>
    </row>
    <row r="3" spans="1:15" ht="16.5">
      <c r="A3" s="110"/>
      <c r="B3" s="442" t="s">
        <v>103</v>
      </c>
      <c r="C3" s="443"/>
      <c r="D3" s="443"/>
      <c r="E3" s="443"/>
      <c r="F3" s="443"/>
      <c r="G3" s="443"/>
      <c r="H3" s="110"/>
      <c r="I3" s="110"/>
      <c r="J3" s="435"/>
      <c r="K3" s="433"/>
      <c r="L3" s="433"/>
      <c r="M3" s="433"/>
      <c r="N3" s="433"/>
      <c r="O3" s="433"/>
    </row>
    <row r="4" spans="1:15" ht="15" thickBot="1">
      <c r="A4" s="110"/>
      <c r="B4" s="444" t="str">
        <f>+'Financial Statements'!B4:G4</f>
        <v>Years ended 31 AUGUST</v>
      </c>
      <c r="C4" s="445"/>
      <c r="D4" s="445"/>
      <c r="E4" s="445"/>
      <c r="F4" s="445"/>
      <c r="G4" s="445"/>
      <c r="H4" s="110"/>
      <c r="I4" s="110"/>
      <c r="J4" s="435"/>
      <c r="K4" s="433"/>
      <c r="L4" s="433"/>
      <c r="M4" s="433"/>
      <c r="N4" s="433"/>
      <c r="O4" s="433"/>
    </row>
    <row r="5" spans="1:15" ht="14.25">
      <c r="A5" s="110"/>
      <c r="B5" s="111"/>
      <c r="C5" s="112"/>
      <c r="D5" s="248">
        <f>+'Financial Statements'!D5</f>
        <v>2016</v>
      </c>
      <c r="E5" s="248">
        <f>+'Financial Statements'!E5</f>
        <v>2015</v>
      </c>
      <c r="F5" s="248">
        <f>+'Financial Statements'!F5</f>
        <v>2014</v>
      </c>
      <c r="G5" s="248">
        <f>+'Financial Statements'!G5</f>
        <v>2013</v>
      </c>
      <c r="H5" s="110"/>
      <c r="I5" s="110"/>
      <c r="J5" s="435"/>
      <c r="K5" s="433"/>
      <c r="L5" s="433"/>
      <c r="M5" s="433"/>
      <c r="N5" s="433"/>
      <c r="O5" s="433"/>
    </row>
    <row r="6" spans="1:15" ht="14.25">
      <c r="A6" s="110"/>
      <c r="B6" s="113" t="s">
        <v>21</v>
      </c>
      <c r="C6" s="114"/>
      <c r="D6" s="189"/>
      <c r="E6" s="189"/>
      <c r="F6" s="189"/>
      <c r="G6" s="189"/>
      <c r="H6" s="110"/>
      <c r="I6" s="110"/>
      <c r="J6" s="435"/>
      <c r="K6" s="433"/>
      <c r="L6" s="433"/>
      <c r="M6" s="433"/>
      <c r="N6" s="433"/>
      <c r="O6" s="433"/>
    </row>
    <row r="7" spans="1:15" ht="14.25" hidden="1">
      <c r="A7" s="110"/>
      <c r="B7" s="115" t="s">
        <v>22</v>
      </c>
      <c r="C7" s="116" t="s">
        <v>23</v>
      </c>
      <c r="D7" s="186"/>
      <c r="E7" s="186"/>
      <c r="F7" s="186"/>
      <c r="G7" s="185">
        <v>0.19260000000000002</v>
      </c>
      <c r="H7" s="110"/>
      <c r="I7" s="110"/>
      <c r="J7" s="435"/>
      <c r="K7" s="433"/>
      <c r="L7" s="433"/>
      <c r="M7" s="433"/>
      <c r="N7" s="433"/>
      <c r="O7" s="433"/>
    </row>
    <row r="8" spans="1:15" ht="14.25">
      <c r="A8" s="110"/>
      <c r="B8" s="111" t="s">
        <v>24</v>
      </c>
      <c r="C8" s="117" t="s">
        <v>25</v>
      </c>
      <c r="D8" s="226" t="s">
        <v>17</v>
      </c>
      <c r="E8" s="226"/>
      <c r="F8" s="226"/>
      <c r="G8" s="227"/>
      <c r="H8" s="110"/>
      <c r="I8" s="110"/>
      <c r="J8" s="435"/>
      <c r="K8" s="433"/>
      <c r="L8" s="433"/>
      <c r="M8" s="433"/>
      <c r="N8" s="433"/>
      <c r="O8" s="433"/>
    </row>
    <row r="9" spans="1:15" ht="14.25">
      <c r="A9" s="110"/>
      <c r="B9" s="115" t="s">
        <v>26</v>
      </c>
      <c r="C9" s="116" t="s">
        <v>27</v>
      </c>
      <c r="D9" s="228"/>
      <c r="E9" s="228"/>
      <c r="F9" s="228"/>
      <c r="G9" s="229" t="s">
        <v>17</v>
      </c>
      <c r="H9" s="110"/>
      <c r="I9" s="110"/>
      <c r="J9" s="435"/>
      <c r="K9" s="433"/>
      <c r="L9" s="433"/>
      <c r="M9" s="433"/>
      <c r="N9" s="433"/>
      <c r="O9" s="433"/>
    </row>
    <row r="10" spans="1:15" ht="14.25">
      <c r="A10" s="110"/>
      <c r="B10" s="111"/>
      <c r="C10" s="112"/>
      <c r="D10" s="192"/>
      <c r="E10" s="192"/>
      <c r="F10" s="192"/>
      <c r="G10" s="191"/>
      <c r="H10" s="110"/>
      <c r="I10" s="110"/>
      <c r="J10" s="435"/>
      <c r="K10" s="433"/>
      <c r="L10" s="433"/>
      <c r="M10" s="433"/>
      <c r="N10" s="433"/>
      <c r="O10" s="433"/>
    </row>
    <row r="11" spans="1:15" ht="14.25">
      <c r="A11" s="110"/>
      <c r="B11" s="113" t="s">
        <v>28</v>
      </c>
      <c r="C11" s="114"/>
      <c r="D11" s="189"/>
      <c r="E11" s="189"/>
      <c r="F11" s="189"/>
      <c r="G11" s="189"/>
      <c r="H11" s="110"/>
      <c r="I11" s="110"/>
      <c r="J11" s="435"/>
      <c r="K11" s="433"/>
      <c r="L11" s="433"/>
      <c r="M11" s="433"/>
      <c r="N11" s="433"/>
      <c r="O11" s="433"/>
    </row>
    <row r="12" spans="1:15" ht="14.25" hidden="1">
      <c r="A12" s="110"/>
      <c r="B12" s="115" t="s">
        <v>29</v>
      </c>
      <c r="C12" s="116" t="s">
        <v>86</v>
      </c>
      <c r="D12" s="186"/>
      <c r="E12" s="186"/>
      <c r="F12" s="186"/>
      <c r="G12" s="185">
        <v>1.892</v>
      </c>
      <c r="H12" s="110"/>
      <c r="I12" s="110"/>
      <c r="J12" s="435"/>
      <c r="K12" s="433"/>
      <c r="L12" s="433"/>
      <c r="M12" s="433"/>
      <c r="N12" s="433"/>
      <c r="O12" s="433"/>
    </row>
    <row r="13" spans="1:15" ht="14.25">
      <c r="A13" s="110"/>
      <c r="B13" s="111" t="s">
        <v>30</v>
      </c>
      <c r="C13" s="117" t="s">
        <v>31</v>
      </c>
      <c r="D13" s="190"/>
      <c r="E13" s="190"/>
      <c r="F13" s="190"/>
      <c r="G13" s="191"/>
      <c r="H13" s="110"/>
      <c r="I13" s="110"/>
      <c r="J13" s="435"/>
      <c r="K13" s="433"/>
      <c r="L13" s="433"/>
      <c r="M13" s="433"/>
      <c r="N13" s="433"/>
      <c r="O13" s="433"/>
    </row>
    <row r="14" spans="1:15" ht="14.25">
      <c r="A14" s="110"/>
      <c r="B14" s="183" t="s">
        <v>32</v>
      </c>
      <c r="C14" s="184" t="s">
        <v>33</v>
      </c>
      <c r="D14" s="224"/>
      <c r="E14" s="224" t="s">
        <v>17</v>
      </c>
      <c r="F14" s="224"/>
      <c r="G14" s="225" t="s">
        <v>17</v>
      </c>
      <c r="H14" s="110"/>
      <c r="I14" s="110"/>
      <c r="J14" s="435"/>
      <c r="K14" s="433"/>
      <c r="L14" s="433"/>
      <c r="M14" s="433"/>
      <c r="N14" s="433"/>
      <c r="O14" s="433"/>
    </row>
    <row r="15" spans="1:15" ht="14.25" hidden="1">
      <c r="A15" s="110"/>
      <c r="B15" s="118" t="s">
        <v>34</v>
      </c>
      <c r="C15" s="117" t="s">
        <v>35</v>
      </c>
      <c r="D15" s="190"/>
      <c r="E15" s="190"/>
      <c r="F15" s="190"/>
      <c r="G15" s="191"/>
      <c r="H15" s="110"/>
      <c r="I15" s="110"/>
      <c r="J15" s="435"/>
      <c r="K15" s="433"/>
      <c r="L15" s="433"/>
      <c r="M15" s="433"/>
      <c r="N15" s="433"/>
      <c r="O15" s="433"/>
    </row>
    <row r="16" spans="1:15" ht="14.25" hidden="1">
      <c r="A16" s="110"/>
      <c r="B16" s="115" t="s">
        <v>36</v>
      </c>
      <c r="C16" s="116" t="s">
        <v>37</v>
      </c>
      <c r="D16" s="186"/>
      <c r="E16" s="186"/>
      <c r="F16" s="186"/>
      <c r="G16" s="185"/>
      <c r="H16" s="110"/>
      <c r="I16" s="110"/>
      <c r="J16" s="435"/>
      <c r="K16" s="433"/>
      <c r="L16" s="433"/>
      <c r="M16" s="433"/>
      <c r="N16" s="433"/>
      <c r="O16" s="433"/>
    </row>
    <row r="17" spans="1:15" ht="14.25">
      <c r="A17" s="110"/>
      <c r="B17" s="119"/>
      <c r="C17" s="120" t="s">
        <v>17</v>
      </c>
      <c r="D17" s="193"/>
      <c r="E17" s="193"/>
      <c r="F17" s="193"/>
      <c r="G17" s="194"/>
      <c r="H17" s="110"/>
      <c r="I17" s="110"/>
      <c r="J17" s="435"/>
      <c r="K17" s="433"/>
      <c r="L17" s="433"/>
      <c r="M17" s="433"/>
      <c r="N17" s="433"/>
      <c r="O17" s="433"/>
    </row>
    <row r="18" spans="1:15" ht="14.25">
      <c r="A18" s="110"/>
      <c r="B18" s="113" t="s">
        <v>38</v>
      </c>
      <c r="C18" s="114" t="s">
        <v>17</v>
      </c>
      <c r="D18" s="189"/>
      <c r="E18" s="189"/>
      <c r="F18" s="189"/>
      <c r="G18" s="189"/>
      <c r="H18" s="110"/>
      <c r="I18" s="110"/>
      <c r="J18" s="435"/>
      <c r="K18" s="433"/>
      <c r="L18" s="433"/>
      <c r="M18" s="433"/>
      <c r="N18" s="433"/>
      <c r="O18" s="433"/>
    </row>
    <row r="19" spans="1:15" ht="16.5">
      <c r="A19" s="110"/>
      <c r="B19" s="115" t="s">
        <v>39</v>
      </c>
      <c r="C19" s="116" t="s">
        <v>40</v>
      </c>
      <c r="D19" s="224" t="s">
        <v>17</v>
      </c>
      <c r="E19" s="224" t="s">
        <v>17</v>
      </c>
      <c r="F19" s="224"/>
      <c r="G19" s="225" t="s">
        <v>17</v>
      </c>
      <c r="H19" s="110"/>
      <c r="I19" s="110"/>
      <c r="J19" s="432" t="s">
        <v>101</v>
      </c>
      <c r="K19" s="433"/>
      <c r="L19" s="433"/>
      <c r="M19" s="433"/>
      <c r="N19" s="433"/>
      <c r="O19" s="433"/>
    </row>
    <row r="20" spans="1:15" ht="14.25" hidden="1">
      <c r="A20" s="110"/>
      <c r="B20" s="118" t="s">
        <v>87</v>
      </c>
      <c r="C20" s="117" t="s">
        <v>88</v>
      </c>
      <c r="D20" s="190"/>
      <c r="E20" s="190"/>
      <c r="F20" s="190"/>
      <c r="G20" s="191">
        <v>0.009</v>
      </c>
      <c r="H20" s="110"/>
      <c r="I20" s="110"/>
      <c r="J20" s="434" t="s">
        <v>111</v>
      </c>
      <c r="K20" s="433"/>
      <c r="L20" s="433"/>
      <c r="M20" s="433"/>
      <c r="N20" s="433"/>
      <c r="O20" s="433"/>
    </row>
    <row r="21" spans="1:15" ht="14.25" hidden="1">
      <c r="A21" s="110"/>
      <c r="B21" s="115" t="s">
        <v>89</v>
      </c>
      <c r="C21" s="116" t="s">
        <v>41</v>
      </c>
      <c r="D21" s="186"/>
      <c r="E21" s="186"/>
      <c r="F21" s="186"/>
      <c r="G21" s="185"/>
      <c r="H21" s="110"/>
      <c r="I21" s="110"/>
      <c r="J21" s="435"/>
      <c r="K21" s="433"/>
      <c r="L21" s="433"/>
      <c r="M21" s="433"/>
      <c r="N21" s="433"/>
      <c r="O21" s="433"/>
    </row>
    <row r="22" spans="1:15" ht="14.25">
      <c r="A22" s="110"/>
      <c r="B22" s="119"/>
      <c r="C22" s="120"/>
      <c r="D22" s="193"/>
      <c r="E22" s="193"/>
      <c r="F22" s="193"/>
      <c r="G22" s="194"/>
      <c r="H22" s="110"/>
      <c r="I22" s="110"/>
      <c r="J22" s="435"/>
      <c r="K22" s="433"/>
      <c r="L22" s="433"/>
      <c r="M22" s="433"/>
      <c r="N22" s="433"/>
      <c r="O22" s="433"/>
    </row>
    <row r="23" spans="1:15" ht="14.25">
      <c r="A23" s="110"/>
      <c r="B23" s="113" t="s">
        <v>42</v>
      </c>
      <c r="C23" s="114"/>
      <c r="D23" s="189"/>
      <c r="E23" s="189"/>
      <c r="F23" s="189"/>
      <c r="G23" s="189"/>
      <c r="H23" s="110"/>
      <c r="I23" s="110"/>
      <c r="J23" s="435"/>
      <c r="K23" s="433"/>
      <c r="L23" s="433"/>
      <c r="M23" s="433"/>
      <c r="N23" s="433"/>
      <c r="O23" s="433"/>
    </row>
    <row r="24" spans="1:15" ht="14.25">
      <c r="A24" s="110"/>
      <c r="B24" s="115" t="s">
        <v>43</v>
      </c>
      <c r="C24" s="116" t="s">
        <v>44</v>
      </c>
      <c r="D24" s="228" t="s">
        <v>17</v>
      </c>
      <c r="E24" s="228"/>
      <c r="F24" s="228"/>
      <c r="G24" s="229" t="s">
        <v>17</v>
      </c>
      <c r="H24" s="110"/>
      <c r="I24" s="110"/>
      <c r="J24" s="435"/>
      <c r="K24" s="433"/>
      <c r="L24" s="433"/>
      <c r="M24" s="433"/>
      <c r="N24" s="433"/>
      <c r="O24" s="433"/>
    </row>
    <row r="25" spans="1:15" ht="14.25">
      <c r="A25" s="110"/>
      <c r="B25" s="111" t="s">
        <v>45</v>
      </c>
      <c r="C25" s="117" t="s">
        <v>46</v>
      </c>
      <c r="D25" s="226"/>
      <c r="E25" s="226"/>
      <c r="F25" s="226"/>
      <c r="G25" s="227" t="s">
        <v>17</v>
      </c>
      <c r="H25" s="110"/>
      <c r="I25" s="110"/>
      <c r="J25" s="435"/>
      <c r="K25" s="433"/>
      <c r="L25" s="433"/>
      <c r="M25" s="433"/>
      <c r="N25" s="433"/>
      <c r="O25" s="433"/>
    </row>
    <row r="26" spans="1:15" ht="14.25" hidden="1">
      <c r="A26" s="110"/>
      <c r="B26" s="115" t="s">
        <v>47</v>
      </c>
      <c r="C26" s="116" t="s">
        <v>48</v>
      </c>
      <c r="D26" s="186"/>
      <c r="E26" s="186"/>
      <c r="F26" s="186"/>
      <c r="G26" s="185"/>
      <c r="H26" s="110"/>
      <c r="I26" s="110"/>
      <c r="J26" s="435"/>
      <c r="K26" s="433"/>
      <c r="L26" s="433"/>
      <c r="M26" s="433"/>
      <c r="N26" s="433"/>
      <c r="O26" s="433"/>
    </row>
    <row r="27" spans="1:15" ht="14.25">
      <c r="A27" s="110"/>
      <c r="B27" s="119"/>
      <c r="C27" s="120"/>
      <c r="D27" s="193"/>
      <c r="E27" s="193"/>
      <c r="F27" s="193"/>
      <c r="G27" s="194"/>
      <c r="H27" s="110"/>
      <c r="I27" s="110"/>
      <c r="J27" s="435"/>
      <c r="K27" s="433"/>
      <c r="L27" s="433"/>
      <c r="M27" s="433"/>
      <c r="N27" s="433"/>
      <c r="O27" s="433"/>
    </row>
    <row r="28" spans="1:15" ht="14.25">
      <c r="A28" s="110"/>
      <c r="B28" s="113" t="s">
        <v>49</v>
      </c>
      <c r="C28" s="114"/>
      <c r="D28" s="189"/>
      <c r="E28" s="189"/>
      <c r="F28" s="189"/>
      <c r="G28" s="189"/>
      <c r="H28" s="110"/>
      <c r="I28" s="110"/>
      <c r="J28" s="435"/>
      <c r="K28" s="433"/>
      <c r="L28" s="433"/>
      <c r="M28" s="433"/>
      <c r="N28" s="433"/>
      <c r="O28" s="433"/>
    </row>
    <row r="29" spans="1:15" ht="14.25">
      <c r="A29" s="110"/>
      <c r="B29" s="115" t="s">
        <v>50</v>
      </c>
      <c r="C29" s="116" t="s">
        <v>128</v>
      </c>
      <c r="D29" s="224" t="s">
        <v>17</v>
      </c>
      <c r="E29" s="224"/>
      <c r="F29" s="224"/>
      <c r="G29" s="225" t="s">
        <v>17</v>
      </c>
      <c r="H29" s="110"/>
      <c r="I29" s="110"/>
      <c r="J29" s="435"/>
      <c r="K29" s="433"/>
      <c r="L29" s="433"/>
      <c r="M29" s="433"/>
      <c r="N29" s="433"/>
      <c r="O29" s="433"/>
    </row>
    <row r="30" spans="1:15" ht="14.25">
      <c r="A30" s="110"/>
      <c r="B30" s="111" t="s">
        <v>51</v>
      </c>
      <c r="C30" s="117" t="s">
        <v>52</v>
      </c>
      <c r="D30" s="232"/>
      <c r="E30" s="232"/>
      <c r="F30" s="232"/>
      <c r="G30" s="233"/>
      <c r="H30" s="110"/>
      <c r="I30" s="110"/>
      <c r="J30" s="435"/>
      <c r="K30" s="433"/>
      <c r="L30" s="433"/>
      <c r="M30" s="433"/>
      <c r="N30" s="433"/>
      <c r="O30" s="433"/>
    </row>
    <row r="31" spans="1:15" ht="14.25" hidden="1">
      <c r="A31" s="110"/>
      <c r="B31" s="115" t="s">
        <v>53</v>
      </c>
      <c r="C31" s="116" t="s">
        <v>54</v>
      </c>
      <c r="D31" s="224"/>
      <c r="E31" s="224"/>
      <c r="F31" s="224"/>
      <c r="G31" s="225"/>
      <c r="H31" s="110"/>
      <c r="I31" s="110"/>
      <c r="J31" s="435"/>
      <c r="K31" s="433"/>
      <c r="L31" s="433"/>
      <c r="M31" s="433"/>
      <c r="N31" s="433"/>
      <c r="O31" s="433"/>
    </row>
    <row r="32" spans="1:15" ht="14.25">
      <c r="A32" s="110"/>
      <c r="B32" s="202" t="s">
        <v>55</v>
      </c>
      <c r="C32" s="203" t="s">
        <v>56</v>
      </c>
      <c r="D32" s="234" t="s">
        <v>17</v>
      </c>
      <c r="E32" s="234"/>
      <c r="F32" s="234"/>
      <c r="G32" s="235" t="s">
        <v>17</v>
      </c>
      <c r="H32" s="110"/>
      <c r="I32" s="110"/>
      <c r="J32" s="435"/>
      <c r="K32" s="433"/>
      <c r="L32" s="433"/>
      <c r="M32" s="433"/>
      <c r="N32" s="433"/>
      <c r="O32" s="433"/>
    </row>
    <row r="33" spans="1:15" ht="14.25" hidden="1">
      <c r="A33" s="110"/>
      <c r="B33" s="115" t="s">
        <v>57</v>
      </c>
      <c r="C33" s="116" t="s">
        <v>58</v>
      </c>
      <c r="D33" s="186"/>
      <c r="E33" s="186"/>
      <c r="F33" s="186"/>
      <c r="G33" s="185"/>
      <c r="H33" s="110"/>
      <c r="I33" s="110"/>
      <c r="J33" s="435"/>
      <c r="K33" s="433"/>
      <c r="L33" s="433"/>
      <c r="M33" s="433"/>
      <c r="N33" s="433"/>
      <c r="O33" s="433"/>
    </row>
    <row r="34" spans="1:15" ht="14.25" hidden="1">
      <c r="A34" s="110"/>
      <c r="B34" s="111" t="s">
        <v>59</v>
      </c>
      <c r="C34" s="117" t="s">
        <v>60</v>
      </c>
      <c r="D34" s="190"/>
      <c r="E34" s="190"/>
      <c r="F34" s="190"/>
      <c r="G34" s="191">
        <v>0.052</v>
      </c>
      <c r="H34" s="110"/>
      <c r="I34" s="110"/>
      <c r="J34" s="435"/>
      <c r="K34" s="433"/>
      <c r="L34" s="433"/>
      <c r="M34" s="433"/>
      <c r="N34" s="433"/>
      <c r="O34" s="433"/>
    </row>
    <row r="35" spans="1:15" ht="14.25">
      <c r="A35" s="110"/>
      <c r="B35" s="111"/>
      <c r="C35" s="117"/>
      <c r="D35" s="190"/>
      <c r="E35" s="190"/>
      <c r="F35" s="190"/>
      <c r="G35" s="191"/>
      <c r="H35" s="110"/>
      <c r="I35" s="110"/>
      <c r="J35" s="435"/>
      <c r="K35" s="433"/>
      <c r="L35" s="433"/>
      <c r="M35" s="433"/>
      <c r="N35" s="433"/>
      <c r="O35" s="433"/>
    </row>
    <row r="36" spans="1:15" ht="14.25">
      <c r="A36" s="110"/>
      <c r="B36" s="113" t="s">
        <v>63</v>
      </c>
      <c r="C36" s="114"/>
      <c r="D36" s="189"/>
      <c r="E36" s="189"/>
      <c r="F36" s="189"/>
      <c r="G36" s="189"/>
      <c r="H36" s="110"/>
      <c r="I36" s="110"/>
      <c r="J36" s="435"/>
      <c r="K36" s="433"/>
      <c r="L36" s="433"/>
      <c r="M36" s="433"/>
      <c r="N36" s="433"/>
      <c r="O36" s="433"/>
    </row>
    <row r="37" spans="1:15" ht="14.25" hidden="1">
      <c r="A37" s="110"/>
      <c r="B37" s="115" t="s">
        <v>61</v>
      </c>
      <c r="C37" s="116" t="s">
        <v>62</v>
      </c>
      <c r="D37" s="186"/>
      <c r="E37" s="186"/>
      <c r="F37" s="186"/>
      <c r="G37" s="186" t="s">
        <v>17</v>
      </c>
      <c r="H37" s="110"/>
      <c r="I37" s="110"/>
      <c r="J37" s="435"/>
      <c r="K37" s="433"/>
      <c r="L37" s="433"/>
      <c r="M37" s="433"/>
      <c r="N37" s="433"/>
      <c r="O37" s="433"/>
    </row>
    <row r="38" spans="1:15" ht="14.25">
      <c r="A38" s="110"/>
      <c r="B38" s="111" t="s">
        <v>71</v>
      </c>
      <c r="C38" s="117" t="s">
        <v>127</v>
      </c>
      <c r="D38" s="190"/>
      <c r="E38" s="190"/>
      <c r="F38" s="190"/>
      <c r="G38" s="190" t="s">
        <v>17</v>
      </c>
      <c r="H38" s="110"/>
      <c r="I38" s="110"/>
      <c r="J38" s="435"/>
      <c r="K38" s="433"/>
      <c r="L38" s="433"/>
      <c r="M38" s="433"/>
      <c r="N38" s="433"/>
      <c r="O38" s="433"/>
    </row>
    <row r="39" spans="1:15" ht="14.25">
      <c r="A39" s="110"/>
      <c r="B39" s="115" t="s">
        <v>70</v>
      </c>
      <c r="C39" s="116" t="s">
        <v>140</v>
      </c>
      <c r="D39" s="186"/>
      <c r="E39" s="186"/>
      <c r="F39" s="186"/>
      <c r="G39" s="185"/>
      <c r="H39" s="110"/>
      <c r="I39" s="110"/>
      <c r="J39" s="435"/>
      <c r="K39" s="433"/>
      <c r="L39" s="433"/>
      <c r="M39" s="433"/>
      <c r="N39" s="433"/>
      <c r="O39" s="433"/>
    </row>
    <row r="40" spans="1:15" ht="14.25">
      <c r="A40" s="110"/>
      <c r="B40" s="118" t="s">
        <v>84</v>
      </c>
      <c r="C40" s="117" t="s">
        <v>129</v>
      </c>
      <c r="D40" s="190"/>
      <c r="E40" s="190"/>
      <c r="F40" s="190"/>
      <c r="G40" s="191"/>
      <c r="H40" s="110"/>
      <c r="I40" s="110"/>
      <c r="J40" s="435"/>
      <c r="K40" s="433"/>
      <c r="L40" s="433"/>
      <c r="M40" s="433"/>
      <c r="N40" s="433"/>
      <c r="O40" s="433"/>
    </row>
    <row r="41" spans="1:15" ht="14.25">
      <c r="A41" s="110"/>
      <c r="B41" s="115" t="s">
        <v>74</v>
      </c>
      <c r="C41" s="116" t="s">
        <v>141</v>
      </c>
      <c r="D41" s="186"/>
      <c r="E41" s="186"/>
      <c r="F41" s="186"/>
      <c r="G41" s="185"/>
      <c r="H41" s="110"/>
      <c r="I41" s="110"/>
      <c r="J41" s="435"/>
      <c r="K41" s="433"/>
      <c r="L41" s="433"/>
      <c r="M41" s="433"/>
      <c r="N41" s="433"/>
      <c r="O41" s="433"/>
    </row>
    <row r="42" spans="1:15" ht="14.25" hidden="1">
      <c r="A42" s="110"/>
      <c r="B42" s="111" t="s">
        <v>66</v>
      </c>
      <c r="C42" s="117" t="s">
        <v>67</v>
      </c>
      <c r="D42" s="190"/>
      <c r="E42" s="190"/>
      <c r="F42" s="190"/>
      <c r="G42" s="191"/>
      <c r="H42" s="110"/>
      <c r="I42" s="110"/>
      <c r="J42" s="435"/>
      <c r="K42" s="433"/>
      <c r="L42" s="433"/>
      <c r="M42" s="433"/>
      <c r="N42" s="433"/>
      <c r="O42" s="433"/>
    </row>
    <row r="43" spans="1:15" ht="14.25" hidden="1">
      <c r="A43" s="110"/>
      <c r="B43" s="115" t="s">
        <v>64</v>
      </c>
      <c r="C43" s="116" t="s">
        <v>65</v>
      </c>
      <c r="D43" s="186"/>
      <c r="E43" s="186"/>
      <c r="F43" s="186"/>
      <c r="G43" s="185"/>
      <c r="H43" s="110"/>
      <c r="I43" s="110"/>
      <c r="J43" s="435"/>
      <c r="K43" s="433"/>
      <c r="L43" s="433"/>
      <c r="M43" s="433"/>
      <c r="N43" s="433"/>
      <c r="O43" s="433"/>
    </row>
    <row r="44" spans="1:15" ht="14.25" hidden="1">
      <c r="A44" s="110"/>
      <c r="B44" s="111" t="s">
        <v>68</v>
      </c>
      <c r="C44" s="117" t="s">
        <v>69</v>
      </c>
      <c r="D44" s="190"/>
      <c r="E44" s="190"/>
      <c r="F44" s="190"/>
      <c r="G44" s="191"/>
      <c r="H44" s="110"/>
      <c r="I44" s="110"/>
      <c r="J44" s="435"/>
      <c r="K44" s="433"/>
      <c r="L44" s="433"/>
      <c r="M44" s="433"/>
      <c r="N44" s="433"/>
      <c r="O44" s="433"/>
    </row>
    <row r="45" spans="1:15" ht="14.25" hidden="1">
      <c r="A45" s="110"/>
      <c r="B45" s="115" t="s">
        <v>72</v>
      </c>
      <c r="C45" s="116" t="s">
        <v>73</v>
      </c>
      <c r="D45" s="186"/>
      <c r="E45" s="186"/>
      <c r="F45" s="186"/>
      <c r="G45" s="185"/>
      <c r="H45" s="110"/>
      <c r="I45" s="110"/>
      <c r="J45" s="435"/>
      <c r="K45" s="433"/>
      <c r="L45" s="433"/>
      <c r="M45" s="433"/>
      <c r="N45" s="433"/>
      <c r="O45" s="433"/>
    </row>
    <row r="46" spans="1:15" ht="14.25">
      <c r="A46" s="110"/>
      <c r="B46" s="118" t="s">
        <v>83</v>
      </c>
      <c r="C46" s="117" t="s">
        <v>142</v>
      </c>
      <c r="D46" s="232" t="s">
        <v>17</v>
      </c>
      <c r="E46" s="232"/>
      <c r="F46" s="232"/>
      <c r="G46" s="233" t="s">
        <v>17</v>
      </c>
      <c r="H46" s="110"/>
      <c r="I46" s="110"/>
      <c r="J46" s="435"/>
      <c r="K46" s="433"/>
      <c r="L46" s="433"/>
      <c r="M46" s="433"/>
      <c r="N46" s="433"/>
      <c r="O46" s="433"/>
    </row>
    <row r="47" spans="1:15" ht="14.25" hidden="1">
      <c r="A47" s="110"/>
      <c r="B47" s="115" t="s">
        <v>75</v>
      </c>
      <c r="C47" s="116" t="s">
        <v>76</v>
      </c>
      <c r="D47" s="186"/>
      <c r="E47" s="186"/>
      <c r="F47" s="186"/>
      <c r="G47" s="185"/>
      <c r="H47" s="110"/>
      <c r="I47" s="110"/>
      <c r="J47" s="435"/>
      <c r="K47" s="433"/>
      <c r="L47" s="433"/>
      <c r="M47" s="433"/>
      <c r="N47" s="433"/>
      <c r="O47" s="433"/>
    </row>
    <row r="48" spans="1:15" ht="14.25" hidden="1">
      <c r="A48" s="110"/>
      <c r="B48" s="111" t="s">
        <v>77</v>
      </c>
      <c r="C48" s="117" t="s">
        <v>78</v>
      </c>
      <c r="D48" s="190"/>
      <c r="E48" s="190"/>
      <c r="F48" s="190"/>
      <c r="G48" s="191"/>
      <c r="H48" s="110"/>
      <c r="I48" s="110"/>
      <c r="J48" s="435"/>
      <c r="K48" s="433"/>
      <c r="L48" s="433"/>
      <c r="M48" s="433"/>
      <c r="N48" s="433"/>
      <c r="O48" s="433"/>
    </row>
    <row r="49" spans="1:15" ht="14.25" hidden="1">
      <c r="A49" s="110"/>
      <c r="B49" s="115" t="s">
        <v>79</v>
      </c>
      <c r="C49" s="116" t="s">
        <v>80</v>
      </c>
      <c r="D49" s="186"/>
      <c r="E49" s="186"/>
      <c r="F49" s="186"/>
      <c r="G49" s="185"/>
      <c r="H49" s="110"/>
      <c r="I49" s="110"/>
      <c r="J49" s="435"/>
      <c r="K49" s="433"/>
      <c r="L49" s="433"/>
      <c r="M49" s="433"/>
      <c r="N49" s="433"/>
      <c r="O49" s="433"/>
    </row>
    <row r="50" spans="1:15" ht="14.25" hidden="1">
      <c r="A50" s="110"/>
      <c r="B50" s="111" t="s">
        <v>81</v>
      </c>
      <c r="C50" s="117" t="s">
        <v>82</v>
      </c>
      <c r="D50" s="190"/>
      <c r="E50" s="190"/>
      <c r="F50" s="190"/>
      <c r="G50" s="191"/>
      <c r="H50" s="111"/>
      <c r="I50" s="111"/>
      <c r="J50" s="435"/>
      <c r="K50" s="433"/>
      <c r="L50" s="433"/>
      <c r="M50" s="433"/>
      <c r="N50" s="433"/>
      <c r="O50" s="433"/>
    </row>
    <row r="51" spans="1:15" s="210" customFormat="1" ht="14.25">
      <c r="A51" s="209"/>
      <c r="B51" s="211" t="s">
        <v>138</v>
      </c>
      <c r="C51" s="211" t="s">
        <v>139</v>
      </c>
      <c r="D51" s="230" t="s">
        <v>17</v>
      </c>
      <c r="E51" s="230" t="s">
        <v>17</v>
      </c>
      <c r="F51" s="230"/>
      <c r="G51" s="231"/>
      <c r="H51" s="118"/>
      <c r="I51" s="118"/>
      <c r="J51" s="435"/>
      <c r="K51" s="433"/>
      <c r="L51" s="433"/>
      <c r="M51" s="433"/>
      <c r="N51" s="433"/>
      <c r="O51" s="433"/>
    </row>
    <row r="52" spans="1:15" ht="14.25">
      <c r="A52" s="111"/>
      <c r="B52" s="121"/>
      <c r="C52" s="121"/>
      <c r="D52" s="195"/>
      <c r="E52" s="195"/>
      <c r="F52" s="195"/>
      <c r="G52" s="196"/>
      <c r="H52" s="111"/>
      <c r="I52" s="111"/>
      <c r="J52" s="435"/>
      <c r="K52" s="433"/>
      <c r="L52" s="433"/>
      <c r="M52" s="433"/>
      <c r="N52" s="433"/>
      <c r="O52" s="433"/>
    </row>
    <row r="53" spans="1:15" ht="14.25">
      <c r="A53" s="111"/>
      <c r="B53" s="436" t="s">
        <v>97</v>
      </c>
      <c r="C53" s="437"/>
      <c r="D53" s="437"/>
      <c r="E53" s="437"/>
      <c r="F53" s="437"/>
      <c r="G53" s="437"/>
      <c r="H53" s="437"/>
      <c r="I53" s="438"/>
      <c r="J53" s="435"/>
      <c r="K53" s="433"/>
      <c r="L53" s="433"/>
      <c r="M53" s="433"/>
      <c r="N53" s="433"/>
      <c r="O53" s="433"/>
    </row>
    <row r="54" spans="1:15" ht="14.25">
      <c r="A54" s="110"/>
      <c r="B54" s="439" t="s">
        <v>109</v>
      </c>
      <c r="C54" s="437"/>
      <c r="D54" s="437"/>
      <c r="E54" s="437"/>
      <c r="F54" s="437"/>
      <c r="G54" s="437"/>
      <c r="H54" s="437"/>
      <c r="I54" s="438"/>
      <c r="J54" s="435"/>
      <c r="K54" s="433"/>
      <c r="L54" s="433"/>
      <c r="M54" s="433"/>
      <c r="N54" s="433"/>
      <c r="O54" s="433"/>
    </row>
    <row r="55" spans="1:15" ht="14.25">
      <c r="A55" s="110"/>
      <c r="B55" s="439"/>
      <c r="C55" s="437"/>
      <c r="D55" s="437"/>
      <c r="E55" s="437"/>
      <c r="F55" s="437"/>
      <c r="G55" s="437"/>
      <c r="H55" s="437"/>
      <c r="I55" s="438"/>
      <c r="J55" s="435"/>
      <c r="K55" s="433"/>
      <c r="L55" s="433"/>
      <c r="M55" s="433"/>
      <c r="N55" s="433"/>
      <c r="O55" s="433"/>
    </row>
    <row r="56" spans="1:15" ht="14.25">
      <c r="A56" s="110"/>
      <c r="B56" s="122"/>
      <c r="C56" s="123"/>
      <c r="D56" s="197"/>
      <c r="E56" s="197"/>
      <c r="F56" s="197"/>
      <c r="G56" s="197"/>
      <c r="H56" s="123"/>
      <c r="I56" s="124"/>
      <c r="J56" s="435"/>
      <c r="K56" s="433"/>
      <c r="L56" s="433"/>
      <c r="M56" s="433"/>
      <c r="N56" s="433"/>
      <c r="O56" s="433"/>
    </row>
    <row r="57" spans="1:15" ht="14.25">
      <c r="A57" s="110"/>
      <c r="B57" s="122"/>
      <c r="C57" s="123"/>
      <c r="D57" s="197"/>
      <c r="E57" s="197"/>
      <c r="F57" s="197"/>
      <c r="G57" s="197"/>
      <c r="H57" s="123"/>
      <c r="I57" s="125"/>
      <c r="J57" s="435"/>
      <c r="K57" s="433"/>
      <c r="L57" s="433"/>
      <c r="M57" s="433"/>
      <c r="N57" s="433"/>
      <c r="O57" s="433"/>
    </row>
    <row r="58" spans="1:15" ht="14.25">
      <c r="A58" s="110"/>
      <c r="B58" s="122"/>
      <c r="C58" s="123"/>
      <c r="D58" s="197"/>
      <c r="E58" s="197"/>
      <c r="F58" s="197"/>
      <c r="G58" s="197"/>
      <c r="H58" s="123"/>
      <c r="I58" s="124"/>
      <c r="J58" s="435"/>
      <c r="K58" s="433"/>
      <c r="L58" s="433"/>
      <c r="M58" s="433"/>
      <c r="N58" s="433"/>
      <c r="O58" s="433"/>
    </row>
    <row r="59" spans="1:15" ht="14.25">
      <c r="A59" s="110"/>
      <c r="B59" s="122"/>
      <c r="C59" s="123"/>
      <c r="D59" s="197"/>
      <c r="E59" s="197"/>
      <c r="F59" s="197"/>
      <c r="G59" s="197"/>
      <c r="H59" s="123"/>
      <c r="I59" s="125"/>
      <c r="J59" s="435"/>
      <c r="K59" s="433"/>
      <c r="L59" s="433"/>
      <c r="M59" s="433"/>
      <c r="N59" s="433"/>
      <c r="O59" s="433"/>
    </row>
    <row r="60" spans="1:15" ht="14.25">
      <c r="A60" s="110"/>
      <c r="B60" s="122"/>
      <c r="C60" s="123"/>
      <c r="D60" s="197"/>
      <c r="E60" s="197"/>
      <c r="F60" s="197"/>
      <c r="G60" s="197"/>
      <c r="H60" s="123"/>
      <c r="I60" s="125"/>
      <c r="J60" s="435"/>
      <c r="K60" s="433"/>
      <c r="L60" s="433"/>
      <c r="M60" s="433"/>
      <c r="N60" s="433"/>
      <c r="O60" s="433"/>
    </row>
    <row r="61" spans="1:15" ht="14.25">
      <c r="A61" s="110"/>
      <c r="B61" s="122"/>
      <c r="C61" s="123"/>
      <c r="D61" s="197"/>
      <c r="E61" s="197"/>
      <c r="F61" s="197"/>
      <c r="G61" s="197"/>
      <c r="H61" s="123"/>
      <c r="I61" s="124"/>
      <c r="J61" s="435"/>
      <c r="K61" s="433"/>
      <c r="L61" s="433"/>
      <c r="M61" s="433"/>
      <c r="N61" s="433"/>
      <c r="O61" s="433"/>
    </row>
    <row r="62" spans="1:15" ht="14.25">
      <c r="A62" s="110"/>
      <c r="B62" s="122"/>
      <c r="C62" s="123"/>
      <c r="D62" s="197"/>
      <c r="E62" s="197"/>
      <c r="F62" s="197"/>
      <c r="G62" s="197"/>
      <c r="H62" s="123"/>
      <c r="I62" s="125"/>
      <c r="J62" s="435"/>
      <c r="K62" s="433"/>
      <c r="L62" s="433"/>
      <c r="M62" s="433"/>
      <c r="N62" s="433"/>
      <c r="O62" s="433"/>
    </row>
    <row r="63" spans="1:15" ht="14.25">
      <c r="A63" s="110"/>
      <c r="B63" s="122"/>
      <c r="C63" s="123"/>
      <c r="D63" s="197"/>
      <c r="E63" s="197"/>
      <c r="F63" s="197"/>
      <c r="G63" s="197"/>
      <c r="H63" s="123"/>
      <c r="I63" s="124"/>
      <c r="J63" s="435"/>
      <c r="K63" s="433"/>
      <c r="L63" s="433"/>
      <c r="M63" s="433"/>
      <c r="N63" s="433"/>
      <c r="O63" s="433"/>
    </row>
    <row r="64" spans="1:15" ht="14.25">
      <c r="A64" s="110"/>
      <c r="B64" s="122"/>
      <c r="C64" s="123"/>
      <c r="D64" s="197"/>
      <c r="E64" s="197"/>
      <c r="F64" s="197"/>
      <c r="G64" s="197"/>
      <c r="H64" s="123"/>
      <c r="I64" s="124"/>
      <c r="J64" s="435"/>
      <c r="K64" s="433"/>
      <c r="L64" s="433"/>
      <c r="M64" s="433"/>
      <c r="N64" s="433"/>
      <c r="O64" s="433"/>
    </row>
    <row r="65" spans="1:15" ht="14.25">
      <c r="A65" s="126"/>
      <c r="B65" s="122"/>
      <c r="C65" s="123"/>
      <c r="D65" s="197"/>
      <c r="E65" s="197"/>
      <c r="F65" s="197"/>
      <c r="G65" s="197"/>
      <c r="H65" s="123"/>
      <c r="I65" s="125"/>
      <c r="J65" s="435"/>
      <c r="K65" s="433"/>
      <c r="L65" s="433"/>
      <c r="M65" s="433"/>
      <c r="N65" s="433"/>
      <c r="O65" s="433"/>
    </row>
    <row r="66" spans="1:15" ht="14.25">
      <c r="A66" s="126"/>
      <c r="B66" s="122"/>
      <c r="C66" s="123"/>
      <c r="D66" s="197"/>
      <c r="E66" s="197"/>
      <c r="F66" s="197"/>
      <c r="G66" s="197"/>
      <c r="H66" s="123"/>
      <c r="I66" s="127"/>
      <c r="J66" s="435"/>
      <c r="K66" s="433"/>
      <c r="L66" s="433"/>
      <c r="M66" s="433"/>
      <c r="N66" s="433"/>
      <c r="O66" s="433"/>
    </row>
    <row r="67" spans="1:15" ht="14.25">
      <c r="A67" s="126"/>
      <c r="B67" s="122"/>
      <c r="C67" s="123"/>
      <c r="D67" s="197"/>
      <c r="E67" s="197"/>
      <c r="F67" s="197"/>
      <c r="G67" s="197"/>
      <c r="H67" s="123"/>
      <c r="I67" s="127"/>
      <c r="J67" s="435"/>
      <c r="K67" s="433"/>
      <c r="L67" s="433"/>
      <c r="M67" s="433"/>
      <c r="N67" s="433"/>
      <c r="O67" s="433"/>
    </row>
    <row r="68" spans="1:15" ht="14.25">
      <c r="A68" s="126"/>
      <c r="B68" s="122"/>
      <c r="C68" s="123"/>
      <c r="D68" s="197"/>
      <c r="E68" s="197"/>
      <c r="F68" s="197"/>
      <c r="G68" s="197"/>
      <c r="H68" s="123"/>
      <c r="I68" s="127"/>
      <c r="J68" s="435"/>
      <c r="K68" s="433"/>
      <c r="L68" s="433"/>
      <c r="M68" s="433"/>
      <c r="N68" s="433"/>
      <c r="O68" s="433"/>
    </row>
    <row r="69" spans="1:15" ht="14.25">
      <c r="A69" s="126"/>
      <c r="B69" s="122"/>
      <c r="C69" s="123"/>
      <c r="D69" s="197"/>
      <c r="E69" s="197"/>
      <c r="F69" s="197"/>
      <c r="G69" s="197"/>
      <c r="H69" s="123"/>
      <c r="I69" s="127"/>
      <c r="J69" s="435"/>
      <c r="K69" s="433"/>
      <c r="L69" s="433"/>
      <c r="M69" s="433"/>
      <c r="N69" s="433"/>
      <c r="O69" s="433"/>
    </row>
    <row r="70" spans="1:15" ht="14.25">
      <c r="A70" s="126"/>
      <c r="B70" s="122"/>
      <c r="C70" s="123"/>
      <c r="D70" s="197"/>
      <c r="E70" s="197"/>
      <c r="F70" s="197"/>
      <c r="G70" s="197"/>
      <c r="H70" s="123"/>
      <c r="I70" s="127"/>
      <c r="J70" s="435"/>
      <c r="K70" s="433"/>
      <c r="L70" s="433"/>
      <c r="M70" s="433"/>
      <c r="N70" s="433"/>
      <c r="O70" s="433"/>
    </row>
    <row r="71" spans="1:15" ht="14.25">
      <c r="A71" s="126"/>
      <c r="B71" s="122"/>
      <c r="C71" s="123"/>
      <c r="D71" s="197"/>
      <c r="E71" s="197"/>
      <c r="F71" s="197"/>
      <c r="G71" s="197"/>
      <c r="H71" s="123"/>
      <c r="I71" s="127"/>
      <c r="J71" s="435"/>
      <c r="K71" s="433"/>
      <c r="L71" s="433"/>
      <c r="M71" s="433"/>
      <c r="N71" s="433"/>
      <c r="O71" s="433"/>
    </row>
    <row r="72" spans="1:15" ht="14.25">
      <c r="A72" s="126"/>
      <c r="B72" s="122"/>
      <c r="C72" s="123"/>
      <c r="D72" s="197"/>
      <c r="E72" s="197"/>
      <c r="F72" s="197"/>
      <c r="G72" s="197"/>
      <c r="H72" s="123"/>
      <c r="I72" s="127"/>
      <c r="J72" s="435"/>
      <c r="K72" s="433"/>
      <c r="L72" s="433"/>
      <c r="M72" s="433"/>
      <c r="N72" s="433"/>
      <c r="O72" s="433"/>
    </row>
    <row r="73" spans="1:15" ht="14.25">
      <c r="A73" s="126"/>
      <c r="B73" s="122"/>
      <c r="C73" s="123"/>
      <c r="D73" s="197"/>
      <c r="E73" s="197"/>
      <c r="F73" s="197"/>
      <c r="G73" s="197"/>
      <c r="H73" s="123"/>
      <c r="I73" s="127"/>
      <c r="J73" s="435"/>
      <c r="K73" s="433"/>
      <c r="L73" s="433"/>
      <c r="M73" s="433"/>
      <c r="N73" s="433"/>
      <c r="O73" s="433"/>
    </row>
    <row r="74" spans="1:15" ht="14.25">
      <c r="A74" s="126"/>
      <c r="B74" s="122"/>
      <c r="C74" s="123"/>
      <c r="D74" s="197"/>
      <c r="E74" s="197"/>
      <c r="F74" s="197"/>
      <c r="G74" s="197"/>
      <c r="H74" s="123"/>
      <c r="I74" s="127"/>
      <c r="J74" s="435"/>
      <c r="K74" s="433"/>
      <c r="L74" s="433"/>
      <c r="M74" s="433"/>
      <c r="N74" s="433"/>
      <c r="O74" s="433"/>
    </row>
    <row r="75" spans="1:15" ht="14.25">
      <c r="A75" s="126"/>
      <c r="B75" s="122"/>
      <c r="C75" s="123"/>
      <c r="D75" s="197"/>
      <c r="E75" s="197"/>
      <c r="F75" s="197"/>
      <c r="G75" s="197"/>
      <c r="H75" s="123"/>
      <c r="I75" s="124"/>
      <c r="J75" s="435"/>
      <c r="K75" s="433"/>
      <c r="L75" s="433"/>
      <c r="M75" s="433"/>
      <c r="N75" s="433"/>
      <c r="O75" s="433"/>
    </row>
    <row r="76" spans="1:15" ht="14.25">
      <c r="A76" s="126"/>
      <c r="B76" s="122"/>
      <c r="C76" s="123"/>
      <c r="D76" s="197"/>
      <c r="E76" s="197"/>
      <c r="F76" s="197"/>
      <c r="G76" s="197"/>
      <c r="H76" s="123"/>
      <c r="I76" s="124"/>
      <c r="J76" s="435"/>
      <c r="K76" s="433"/>
      <c r="L76" s="433"/>
      <c r="M76" s="433"/>
      <c r="N76" s="433"/>
      <c r="O76" s="433"/>
    </row>
    <row r="77" spans="1:15" ht="14.25">
      <c r="A77" s="126"/>
      <c r="B77" s="122"/>
      <c r="C77" s="123"/>
      <c r="D77" s="197"/>
      <c r="E77" s="197"/>
      <c r="F77" s="197"/>
      <c r="G77" s="197"/>
      <c r="H77" s="123"/>
      <c r="I77" s="125"/>
      <c r="J77" s="435"/>
      <c r="K77" s="433"/>
      <c r="L77" s="433"/>
      <c r="M77" s="433"/>
      <c r="N77" s="433"/>
      <c r="O77" s="433"/>
    </row>
    <row r="78" spans="1:15" ht="14.25">
      <c r="A78" s="126"/>
      <c r="B78" s="122"/>
      <c r="C78" s="123"/>
      <c r="D78" s="197"/>
      <c r="E78" s="197"/>
      <c r="F78" s="197"/>
      <c r="G78" s="197"/>
      <c r="H78" s="123"/>
      <c r="I78" s="124"/>
      <c r="J78" s="435"/>
      <c r="K78" s="433"/>
      <c r="L78" s="433"/>
      <c r="M78" s="433"/>
      <c r="N78" s="433"/>
      <c r="O78" s="433"/>
    </row>
    <row r="79" spans="1:15" ht="14.25">
      <c r="A79" s="126"/>
      <c r="B79" s="122"/>
      <c r="C79" s="123"/>
      <c r="D79" s="197"/>
      <c r="E79" s="197"/>
      <c r="F79" s="197"/>
      <c r="G79" s="197"/>
      <c r="H79" s="123"/>
      <c r="I79" s="125"/>
      <c r="J79" s="435"/>
      <c r="K79" s="433"/>
      <c r="L79" s="433"/>
      <c r="M79" s="433"/>
      <c r="N79" s="433"/>
      <c r="O79" s="433"/>
    </row>
    <row r="80" spans="1:15" ht="14.25">
      <c r="A80" s="126"/>
      <c r="B80" s="122"/>
      <c r="C80" s="123"/>
      <c r="D80" s="197"/>
      <c r="E80" s="197"/>
      <c r="F80" s="197"/>
      <c r="G80" s="197"/>
      <c r="H80" s="123"/>
      <c r="I80" s="124"/>
      <c r="J80" s="435"/>
      <c r="K80" s="433"/>
      <c r="L80" s="433"/>
      <c r="M80" s="433"/>
      <c r="N80" s="433"/>
      <c r="O80" s="433"/>
    </row>
    <row r="81" spans="1:15" ht="14.25">
      <c r="A81" s="110"/>
      <c r="B81" s="122"/>
      <c r="C81" s="123"/>
      <c r="D81" s="197"/>
      <c r="E81" s="197"/>
      <c r="F81" s="197"/>
      <c r="G81" s="197"/>
      <c r="H81" s="123"/>
      <c r="I81" s="125"/>
      <c r="J81" s="435"/>
      <c r="K81" s="433"/>
      <c r="L81" s="433"/>
      <c r="M81" s="433"/>
      <c r="N81" s="433"/>
      <c r="O81" s="433"/>
    </row>
    <row r="82" spans="1:15" ht="14.25">
      <c r="A82" s="110"/>
      <c r="B82" s="122"/>
      <c r="C82" s="123"/>
      <c r="D82" s="197"/>
      <c r="E82" s="197"/>
      <c r="F82" s="197"/>
      <c r="G82" s="197"/>
      <c r="H82" s="123"/>
      <c r="I82" s="124"/>
      <c r="J82" s="435"/>
      <c r="K82" s="433"/>
      <c r="L82" s="433"/>
      <c r="M82" s="433"/>
      <c r="N82" s="433"/>
      <c r="O82" s="433"/>
    </row>
    <row r="83" spans="1:15" ht="14.25">
      <c r="A83" s="110"/>
      <c r="B83" s="122"/>
      <c r="C83" s="123"/>
      <c r="D83" s="197"/>
      <c r="E83" s="197"/>
      <c r="F83" s="197"/>
      <c r="G83" s="197"/>
      <c r="H83" s="123"/>
      <c r="I83" s="125"/>
      <c r="J83" s="435"/>
      <c r="K83" s="433"/>
      <c r="L83" s="433"/>
      <c r="M83" s="433"/>
      <c r="N83" s="433"/>
      <c r="O83" s="433"/>
    </row>
    <row r="84" spans="1:15" ht="14.25">
      <c r="A84" s="110"/>
      <c r="B84" s="122"/>
      <c r="C84" s="123"/>
      <c r="D84" s="197"/>
      <c r="E84" s="197"/>
      <c r="F84" s="197"/>
      <c r="G84" s="197"/>
      <c r="H84" s="124"/>
      <c r="I84" s="124"/>
      <c r="J84" s="435"/>
      <c r="K84" s="433"/>
      <c r="L84" s="433"/>
      <c r="M84" s="433"/>
      <c r="N84" s="433"/>
      <c r="O84" s="433"/>
    </row>
    <row r="85" spans="1:15" ht="14.25">
      <c r="A85" s="110"/>
      <c r="B85" s="122"/>
      <c r="C85" s="123"/>
      <c r="D85" s="197"/>
      <c r="E85" s="197"/>
      <c r="F85" s="197"/>
      <c r="G85" s="197"/>
      <c r="H85" s="124"/>
      <c r="I85" s="125"/>
      <c r="J85" s="435"/>
      <c r="K85" s="433"/>
      <c r="L85" s="433"/>
      <c r="M85" s="433"/>
      <c r="N85" s="433"/>
      <c r="O85" s="433"/>
    </row>
    <row r="86" spans="1:15" ht="14.25">
      <c r="A86" s="110"/>
      <c r="B86" s="122"/>
      <c r="C86" s="126"/>
      <c r="D86" s="198"/>
      <c r="E86" s="198"/>
      <c r="F86" s="198"/>
      <c r="G86" s="198"/>
      <c r="H86" s="127"/>
      <c r="I86" s="127"/>
      <c r="J86" s="435"/>
      <c r="K86" s="433"/>
      <c r="L86" s="433"/>
      <c r="M86" s="433"/>
      <c r="N86" s="433"/>
      <c r="O86" s="433"/>
    </row>
    <row r="87" spans="1:15" ht="14.25">
      <c r="A87" s="110"/>
      <c r="B87" s="128"/>
      <c r="C87" s="129"/>
      <c r="D87" s="199"/>
      <c r="E87" s="199"/>
      <c r="F87" s="199"/>
      <c r="G87" s="200"/>
      <c r="H87" s="127"/>
      <c r="I87" s="127"/>
      <c r="J87" s="435"/>
      <c r="K87" s="433"/>
      <c r="L87" s="433"/>
      <c r="M87" s="433"/>
      <c r="N87" s="433"/>
      <c r="O87" s="433"/>
    </row>
    <row r="88" spans="1:15" ht="14.25">
      <c r="A88" s="110"/>
      <c r="B88" s="128"/>
      <c r="C88" s="129"/>
      <c r="D88" s="199"/>
      <c r="E88" s="199"/>
      <c r="F88" s="199"/>
      <c r="G88" s="200"/>
      <c r="H88" s="127"/>
      <c r="I88" s="127"/>
      <c r="J88" s="435"/>
      <c r="K88" s="433"/>
      <c r="L88" s="433"/>
      <c r="M88" s="433"/>
      <c r="N88" s="433"/>
      <c r="O88" s="433"/>
    </row>
    <row r="89" spans="1:15" ht="14.25">
      <c r="A89" s="110"/>
      <c r="B89" s="128"/>
      <c r="C89" s="129"/>
      <c r="D89" s="199"/>
      <c r="E89" s="199"/>
      <c r="F89" s="199"/>
      <c r="G89" s="200"/>
      <c r="H89" s="127"/>
      <c r="I89" s="127"/>
      <c r="J89" s="435"/>
      <c r="K89" s="433"/>
      <c r="L89" s="433"/>
      <c r="M89" s="433"/>
      <c r="N89" s="433"/>
      <c r="O89" s="433"/>
    </row>
    <row r="90" spans="1:15" ht="14.25">
      <c r="A90" s="110"/>
      <c r="B90" s="128"/>
      <c r="C90" s="129"/>
      <c r="D90" s="199"/>
      <c r="E90" s="199"/>
      <c r="F90" s="199"/>
      <c r="G90" s="200"/>
      <c r="H90" s="127"/>
      <c r="I90" s="127"/>
      <c r="J90" s="435"/>
      <c r="K90" s="433"/>
      <c r="L90" s="433"/>
      <c r="M90" s="433"/>
      <c r="N90" s="433"/>
      <c r="O90" s="433"/>
    </row>
    <row r="91" spans="1:15" ht="14.25">
      <c r="A91" s="111"/>
      <c r="B91" s="128"/>
      <c r="C91" s="129"/>
      <c r="D91" s="199"/>
      <c r="E91" s="199"/>
      <c r="F91" s="199"/>
      <c r="G91" s="200"/>
      <c r="H91" s="127"/>
      <c r="I91" s="127"/>
      <c r="J91" s="435"/>
      <c r="K91" s="433"/>
      <c r="L91" s="433"/>
      <c r="M91" s="433"/>
      <c r="N91" s="433"/>
      <c r="O91" s="433"/>
    </row>
    <row r="92" spans="1:15" ht="14.25">
      <c r="A92" s="111"/>
      <c r="B92" s="128"/>
      <c r="C92" s="129"/>
      <c r="D92" s="199"/>
      <c r="E92" s="199"/>
      <c r="F92" s="199"/>
      <c r="G92" s="200"/>
      <c r="H92" s="127"/>
      <c r="I92" s="127"/>
      <c r="J92" s="435"/>
      <c r="K92" s="433"/>
      <c r="L92" s="433"/>
      <c r="M92" s="433"/>
      <c r="N92" s="433"/>
      <c r="O92" s="433"/>
    </row>
    <row r="93" spans="1:15" ht="14.25">
      <c r="A93" s="111"/>
      <c r="B93" s="128"/>
      <c r="C93" s="129"/>
      <c r="D93" s="199"/>
      <c r="E93" s="199"/>
      <c r="F93" s="199"/>
      <c r="G93" s="200"/>
      <c r="H93" s="127"/>
      <c r="I93" s="127"/>
      <c r="J93" s="435"/>
      <c r="K93" s="433"/>
      <c r="L93" s="433"/>
      <c r="M93" s="433"/>
      <c r="N93" s="433"/>
      <c r="O93" s="433"/>
    </row>
    <row r="94" spans="1:15" ht="14.25">
      <c r="A94" s="110"/>
      <c r="B94" s="128"/>
      <c r="C94" s="129"/>
      <c r="D94" s="199"/>
      <c r="E94" s="199"/>
      <c r="F94" s="199"/>
      <c r="G94" s="200"/>
      <c r="H94" s="124"/>
      <c r="I94" s="124"/>
      <c r="J94" s="435"/>
      <c r="K94" s="433"/>
      <c r="L94" s="433"/>
      <c r="M94" s="433"/>
      <c r="N94" s="433"/>
      <c r="O94" s="433"/>
    </row>
    <row r="95" spans="1:15" ht="14.25">
      <c r="A95" s="110"/>
      <c r="B95" s="128"/>
      <c r="C95" s="129"/>
      <c r="D95" s="199"/>
      <c r="E95" s="199"/>
      <c r="F95" s="199"/>
      <c r="G95" s="200"/>
      <c r="H95" s="124"/>
      <c r="I95" s="124"/>
      <c r="J95" s="435"/>
      <c r="K95" s="433"/>
      <c r="L95" s="433"/>
      <c r="M95" s="433"/>
      <c r="N95" s="433"/>
      <c r="O95" s="433"/>
    </row>
    <row r="96" spans="1:15" ht="14.25">
      <c r="A96" s="110"/>
      <c r="B96" s="128"/>
      <c r="C96" s="129"/>
      <c r="D96" s="199"/>
      <c r="E96" s="199"/>
      <c r="F96" s="199"/>
      <c r="G96" s="200"/>
      <c r="H96" s="124"/>
      <c r="I96" s="124"/>
      <c r="J96" s="435"/>
      <c r="K96" s="433"/>
      <c r="L96" s="433"/>
      <c r="M96" s="433"/>
      <c r="N96" s="433"/>
      <c r="O96" s="433"/>
    </row>
    <row r="97" spans="1:15" ht="14.25">
      <c r="A97" s="126"/>
      <c r="B97" s="128"/>
      <c r="C97" s="129"/>
      <c r="D97" s="199"/>
      <c r="E97" s="199"/>
      <c r="F97" s="199"/>
      <c r="G97" s="200"/>
      <c r="H97" s="125"/>
      <c r="I97" s="125"/>
      <c r="J97" s="435"/>
      <c r="K97" s="433"/>
      <c r="L97" s="433"/>
      <c r="M97" s="433"/>
      <c r="N97" s="433"/>
      <c r="O97" s="433"/>
    </row>
    <row r="98" spans="1:15" ht="14.25">
      <c r="A98" s="126"/>
      <c r="B98" s="128"/>
      <c r="C98" s="129"/>
      <c r="D98" s="199"/>
      <c r="E98" s="199"/>
      <c r="F98" s="199"/>
      <c r="G98" s="200"/>
      <c r="H98" s="124"/>
      <c r="I98" s="124"/>
      <c r="J98" s="435"/>
      <c r="K98" s="433"/>
      <c r="L98" s="433"/>
      <c r="M98" s="433"/>
      <c r="N98" s="433"/>
      <c r="O98" s="433"/>
    </row>
    <row r="99" spans="1:15" ht="14.25">
      <c r="A99" s="126"/>
      <c r="B99" s="128"/>
      <c r="C99" s="129"/>
      <c r="D99" s="199"/>
      <c r="E99" s="199"/>
      <c r="F99" s="199"/>
      <c r="G99" s="200"/>
      <c r="H99" s="127"/>
      <c r="I99" s="127"/>
      <c r="J99" s="435"/>
      <c r="K99" s="433"/>
      <c r="L99" s="433"/>
      <c r="M99" s="433"/>
      <c r="N99" s="433"/>
      <c r="O99" s="433"/>
    </row>
    <row r="100" spans="1:15" ht="14.25">
      <c r="A100" s="126"/>
      <c r="B100" s="128"/>
      <c r="C100" s="129"/>
      <c r="D100" s="199"/>
      <c r="E100" s="199"/>
      <c r="F100" s="199"/>
      <c r="G100" s="200"/>
      <c r="H100" s="127"/>
      <c r="I100" s="127"/>
      <c r="J100" s="435"/>
      <c r="K100" s="433"/>
      <c r="L100" s="433"/>
      <c r="M100" s="433"/>
      <c r="N100" s="433"/>
      <c r="O100" s="433"/>
    </row>
    <row r="101" spans="1:15" ht="14.25">
      <c r="A101" s="126"/>
      <c r="B101" s="128"/>
      <c r="C101" s="129"/>
      <c r="D101" s="199"/>
      <c r="E101" s="199"/>
      <c r="F101" s="199"/>
      <c r="G101" s="200"/>
      <c r="H101" s="127"/>
      <c r="I101" s="127"/>
      <c r="J101" s="435"/>
      <c r="K101" s="433"/>
      <c r="L101" s="433"/>
      <c r="M101" s="433"/>
      <c r="N101" s="433"/>
      <c r="O101" s="433"/>
    </row>
    <row r="102" spans="1:15" ht="14.25">
      <c r="A102" s="126"/>
      <c r="B102" s="128"/>
      <c r="C102" s="129"/>
      <c r="D102" s="199"/>
      <c r="E102" s="199"/>
      <c r="F102" s="199"/>
      <c r="G102" s="200"/>
      <c r="H102" s="127"/>
      <c r="I102" s="127"/>
      <c r="J102" s="435"/>
      <c r="K102" s="433"/>
      <c r="L102" s="433"/>
      <c r="M102" s="433"/>
      <c r="N102" s="433"/>
      <c r="O102" s="433"/>
    </row>
    <row r="103" spans="1:15" ht="14.25">
      <c r="A103" s="126"/>
      <c r="B103" s="128"/>
      <c r="C103" s="129"/>
      <c r="D103" s="199"/>
      <c r="E103" s="199"/>
      <c r="F103" s="199"/>
      <c r="G103" s="200"/>
      <c r="H103" s="127"/>
      <c r="I103" s="127"/>
      <c r="J103" s="435"/>
      <c r="K103" s="433"/>
      <c r="L103" s="433"/>
      <c r="M103" s="433"/>
      <c r="N103" s="433"/>
      <c r="O103" s="433"/>
    </row>
    <row r="104" spans="1:15" ht="14.25">
      <c r="A104" s="126"/>
      <c r="B104" s="128"/>
      <c r="C104" s="129"/>
      <c r="D104" s="199"/>
      <c r="E104" s="199"/>
      <c r="F104" s="199"/>
      <c r="G104" s="200"/>
      <c r="H104" s="127"/>
      <c r="I104" s="127"/>
      <c r="J104" s="435"/>
      <c r="K104" s="433"/>
      <c r="L104" s="433"/>
      <c r="M104" s="433"/>
      <c r="N104" s="433"/>
      <c r="O104" s="433"/>
    </row>
    <row r="105" spans="1:15" ht="14.25">
      <c r="A105" s="126"/>
      <c r="B105" s="128"/>
      <c r="C105" s="129"/>
      <c r="D105" s="199"/>
      <c r="E105" s="199"/>
      <c r="F105" s="199"/>
      <c r="G105" s="200"/>
      <c r="H105" s="127"/>
      <c r="I105" s="127"/>
      <c r="J105" s="435"/>
      <c r="K105" s="433"/>
      <c r="L105" s="433"/>
      <c r="M105" s="433"/>
      <c r="N105" s="433"/>
      <c r="O105" s="433"/>
    </row>
    <row r="106" spans="1:15" ht="14.25">
      <c r="A106" s="126"/>
      <c r="B106" s="128"/>
      <c r="C106" s="129"/>
      <c r="D106" s="199"/>
      <c r="E106" s="199"/>
      <c r="F106" s="199"/>
      <c r="G106" s="200"/>
      <c r="H106" s="127"/>
      <c r="I106" s="127"/>
      <c r="J106" s="435"/>
      <c r="K106" s="433"/>
      <c r="L106" s="433"/>
      <c r="M106" s="433"/>
      <c r="N106" s="433"/>
      <c r="O106" s="433"/>
    </row>
    <row r="107" spans="1:15" ht="14.25">
      <c r="A107" s="126"/>
      <c r="B107" s="128"/>
      <c r="C107" s="129"/>
      <c r="D107" s="199"/>
      <c r="E107" s="199"/>
      <c r="F107" s="199"/>
      <c r="G107" s="200"/>
      <c r="H107" s="127"/>
      <c r="I107" s="127"/>
      <c r="J107" s="435"/>
      <c r="K107" s="433"/>
      <c r="L107" s="433"/>
      <c r="M107" s="433"/>
      <c r="N107" s="433"/>
      <c r="O107" s="433"/>
    </row>
    <row r="108" spans="1:15" ht="14.25">
      <c r="A108" s="126"/>
      <c r="B108" s="128"/>
      <c r="C108" s="129"/>
      <c r="D108" s="199"/>
      <c r="E108" s="199"/>
      <c r="F108" s="199"/>
      <c r="G108" s="200"/>
      <c r="H108" s="124"/>
      <c r="I108" s="124"/>
      <c r="J108" s="435"/>
      <c r="K108" s="433"/>
      <c r="L108" s="433"/>
      <c r="M108" s="433"/>
      <c r="N108" s="433"/>
      <c r="O108" s="433"/>
    </row>
    <row r="109" spans="1:15" ht="14.25">
      <c r="A109" s="126"/>
      <c r="B109" s="128"/>
      <c r="C109" s="129"/>
      <c r="D109" s="199"/>
      <c r="E109" s="199"/>
      <c r="F109" s="199"/>
      <c r="G109" s="200"/>
      <c r="H109" s="127"/>
      <c r="I109" s="127"/>
      <c r="J109" s="435"/>
      <c r="K109" s="433"/>
      <c r="L109" s="433"/>
      <c r="M109" s="433"/>
      <c r="N109" s="433"/>
      <c r="O109" s="433"/>
    </row>
    <row r="110" spans="1:15" ht="14.25">
      <c r="A110" s="126"/>
      <c r="B110" s="128"/>
      <c r="C110" s="129"/>
      <c r="D110" s="199"/>
      <c r="E110" s="199"/>
      <c r="F110" s="199"/>
      <c r="G110" s="200"/>
      <c r="H110" s="127"/>
      <c r="I110" s="127"/>
      <c r="J110" s="435"/>
      <c r="K110" s="433"/>
      <c r="L110" s="433"/>
      <c r="M110" s="433"/>
      <c r="N110" s="433"/>
      <c r="O110" s="433"/>
    </row>
    <row r="111" spans="1:15" ht="14.25">
      <c r="A111" s="126"/>
      <c r="B111" s="128"/>
      <c r="C111" s="129"/>
      <c r="D111" s="199"/>
      <c r="E111" s="199"/>
      <c r="F111" s="199"/>
      <c r="G111" s="200"/>
      <c r="H111" s="130"/>
      <c r="I111" s="130"/>
      <c r="J111" s="435"/>
      <c r="K111" s="433"/>
      <c r="L111" s="433"/>
      <c r="M111" s="433"/>
      <c r="N111" s="433"/>
      <c r="O111" s="433"/>
    </row>
    <row r="112" spans="1:15" ht="14.25">
      <c r="A112" s="126"/>
      <c r="B112" s="128"/>
      <c r="C112" s="129"/>
      <c r="D112" s="199"/>
      <c r="E112" s="199"/>
      <c r="F112" s="199"/>
      <c r="G112" s="200"/>
      <c r="H112" s="130"/>
      <c r="I112" s="130"/>
      <c r="J112" s="435"/>
      <c r="K112" s="433"/>
      <c r="L112" s="433"/>
      <c r="M112" s="433"/>
      <c r="N112" s="433"/>
      <c r="O112" s="433"/>
    </row>
    <row r="113" spans="1:15" ht="14.25">
      <c r="A113" s="126"/>
      <c r="B113" s="128"/>
      <c r="C113" s="129"/>
      <c r="D113" s="199"/>
      <c r="E113" s="199"/>
      <c r="F113" s="199"/>
      <c r="G113" s="200"/>
      <c r="H113" s="130"/>
      <c r="I113" s="130"/>
      <c r="J113" s="435"/>
      <c r="K113" s="433"/>
      <c r="L113" s="433"/>
      <c r="M113" s="433"/>
      <c r="N113" s="433"/>
      <c r="O113" s="433"/>
    </row>
    <row r="114" spans="1:15" ht="14.25">
      <c r="A114" s="126"/>
      <c r="B114" s="128"/>
      <c r="C114" s="129"/>
      <c r="D114" s="199"/>
      <c r="E114" s="199"/>
      <c r="F114" s="199"/>
      <c r="G114" s="200"/>
      <c r="H114" s="124"/>
      <c r="I114" s="124"/>
      <c r="J114" s="435"/>
      <c r="K114" s="433"/>
      <c r="L114" s="433"/>
      <c r="M114" s="433"/>
      <c r="N114" s="433"/>
      <c r="O114" s="433"/>
    </row>
    <row r="115" spans="1:15" ht="14.25">
      <c r="A115" s="126"/>
      <c r="B115" s="128"/>
      <c r="C115" s="129"/>
      <c r="D115" s="199"/>
      <c r="E115" s="199"/>
      <c r="F115" s="199"/>
      <c r="G115" s="200"/>
      <c r="H115" s="124"/>
      <c r="I115" s="124"/>
      <c r="J115" s="435"/>
      <c r="K115" s="433"/>
      <c r="L115" s="433"/>
      <c r="M115" s="433"/>
      <c r="N115" s="433"/>
      <c r="O115" s="433"/>
    </row>
    <row r="116" spans="1:15" ht="14.25">
      <c r="A116" s="126"/>
      <c r="B116" s="128"/>
      <c r="C116" s="129"/>
      <c r="D116" s="199"/>
      <c r="E116" s="199"/>
      <c r="F116" s="199"/>
      <c r="G116" s="200"/>
      <c r="H116" s="124"/>
      <c r="I116" s="124"/>
      <c r="J116" s="435"/>
      <c r="K116" s="433"/>
      <c r="L116" s="433"/>
      <c r="M116" s="433"/>
      <c r="N116" s="433"/>
      <c r="O116" s="433"/>
    </row>
    <row r="117" spans="1:15" ht="14.25">
      <c r="A117" s="126"/>
      <c r="B117" s="128"/>
      <c r="C117" s="129"/>
      <c r="D117" s="199"/>
      <c r="E117" s="199"/>
      <c r="F117" s="199"/>
      <c r="G117" s="200"/>
      <c r="H117" s="124"/>
      <c r="I117" s="123"/>
      <c r="J117" s="435"/>
      <c r="K117" s="433"/>
      <c r="L117" s="433"/>
      <c r="M117" s="433"/>
      <c r="N117" s="433"/>
      <c r="O117" s="433"/>
    </row>
    <row r="118" spans="1:15" ht="14.25">
      <c r="A118" s="126"/>
      <c r="B118" s="128"/>
      <c r="C118" s="129"/>
      <c r="D118" s="199"/>
      <c r="E118" s="199"/>
      <c r="F118" s="199"/>
      <c r="G118" s="200"/>
      <c r="H118" s="124"/>
      <c r="I118" s="123"/>
      <c r="J118" s="435"/>
      <c r="K118" s="433"/>
      <c r="L118" s="433"/>
      <c r="M118" s="433"/>
      <c r="N118" s="433"/>
      <c r="O118" s="433"/>
    </row>
    <row r="119" spans="1:15" ht="14.25">
      <c r="A119" s="126"/>
      <c r="B119" s="128"/>
      <c r="C119" s="129"/>
      <c r="D119" s="199"/>
      <c r="E119" s="199"/>
      <c r="F119" s="199"/>
      <c r="G119" s="200"/>
      <c r="H119" s="123"/>
      <c r="I119" s="123"/>
      <c r="J119" s="435"/>
      <c r="K119" s="433"/>
      <c r="L119" s="433"/>
      <c r="M119" s="433"/>
      <c r="N119" s="433"/>
      <c r="O119" s="433"/>
    </row>
    <row r="120" spans="1:15" ht="14.25">
      <c r="A120" s="126"/>
      <c r="B120" s="128"/>
      <c r="C120" s="129"/>
      <c r="D120" s="199"/>
      <c r="E120" s="199"/>
      <c r="F120" s="199"/>
      <c r="G120" s="200"/>
      <c r="H120" s="123"/>
      <c r="I120" s="123"/>
      <c r="J120" s="435"/>
      <c r="K120" s="433"/>
      <c r="L120" s="433"/>
      <c r="M120" s="433"/>
      <c r="N120" s="433"/>
      <c r="O120" s="433"/>
    </row>
    <row r="121" spans="1:15" ht="14.25">
      <c r="A121" s="126"/>
      <c r="B121" s="128"/>
      <c r="C121" s="129"/>
      <c r="D121" s="199"/>
      <c r="E121" s="199"/>
      <c r="F121" s="199"/>
      <c r="G121" s="200"/>
      <c r="H121" s="123"/>
      <c r="I121" s="123"/>
      <c r="J121" s="435"/>
      <c r="K121" s="433"/>
      <c r="L121" s="433"/>
      <c r="M121" s="433"/>
      <c r="N121" s="433"/>
      <c r="O121" s="433"/>
    </row>
    <row r="122" spans="1:15" ht="14.25">
      <c r="A122" s="126"/>
      <c r="B122" s="128"/>
      <c r="C122" s="129"/>
      <c r="D122" s="199"/>
      <c r="E122" s="199"/>
      <c r="F122" s="199"/>
      <c r="G122" s="200"/>
      <c r="H122" s="123"/>
      <c r="I122" s="123"/>
      <c r="J122" s="435"/>
      <c r="K122" s="433"/>
      <c r="L122" s="433"/>
      <c r="M122" s="433"/>
      <c r="N122" s="433"/>
      <c r="O122" s="433"/>
    </row>
    <row r="123" spans="1:15" ht="14.25">
      <c r="A123" s="126"/>
      <c r="B123" s="128"/>
      <c r="C123" s="129"/>
      <c r="D123" s="199"/>
      <c r="E123" s="199"/>
      <c r="F123" s="199"/>
      <c r="G123" s="200"/>
      <c r="H123" s="123"/>
      <c r="I123" s="123"/>
      <c r="J123" s="435"/>
      <c r="K123" s="433"/>
      <c r="L123" s="433"/>
      <c r="M123" s="433"/>
      <c r="N123" s="433"/>
      <c r="O123" s="433"/>
    </row>
    <row r="124" spans="1:15" ht="14.25">
      <c r="A124" s="126"/>
      <c r="B124" s="128"/>
      <c r="C124" s="129"/>
      <c r="D124" s="199"/>
      <c r="E124" s="199"/>
      <c r="F124" s="199"/>
      <c r="G124" s="200"/>
      <c r="H124" s="123"/>
      <c r="I124" s="123"/>
      <c r="J124" s="435"/>
      <c r="K124" s="433"/>
      <c r="L124" s="433"/>
      <c r="M124" s="433"/>
      <c r="N124" s="433"/>
      <c r="O124" s="433"/>
    </row>
    <row r="125" spans="1:15" ht="14.25">
      <c r="A125" s="126"/>
      <c r="B125" s="128"/>
      <c r="C125" s="129"/>
      <c r="D125" s="199"/>
      <c r="E125" s="199"/>
      <c r="F125" s="199"/>
      <c r="G125" s="200"/>
      <c r="H125" s="123"/>
      <c r="I125" s="123"/>
      <c r="J125" s="435"/>
      <c r="K125" s="433"/>
      <c r="L125" s="433"/>
      <c r="M125" s="433"/>
      <c r="N125" s="433"/>
      <c r="O125" s="433"/>
    </row>
    <row r="126" spans="1:15" ht="14.25">
      <c r="A126" s="126"/>
      <c r="B126" s="128"/>
      <c r="C126" s="129"/>
      <c r="D126" s="199"/>
      <c r="E126" s="199"/>
      <c r="F126" s="199"/>
      <c r="G126" s="200"/>
      <c r="H126" s="123"/>
      <c r="I126" s="123"/>
      <c r="J126" s="435"/>
      <c r="K126" s="433"/>
      <c r="L126" s="433"/>
      <c r="M126" s="433"/>
      <c r="N126" s="433"/>
      <c r="O126" s="433"/>
    </row>
    <row r="127" spans="1:15" ht="14.25">
      <c r="A127" s="126"/>
      <c r="B127" s="128"/>
      <c r="C127" s="129"/>
      <c r="D127" s="199"/>
      <c r="E127" s="199"/>
      <c r="F127" s="199"/>
      <c r="G127" s="200"/>
      <c r="H127" s="123"/>
      <c r="I127" s="123"/>
      <c r="J127" s="435"/>
      <c r="K127" s="433"/>
      <c r="L127" s="433"/>
      <c r="M127" s="433"/>
      <c r="N127" s="433"/>
      <c r="O127" s="433"/>
    </row>
    <row r="128" spans="1:15" ht="14.25">
      <c r="A128" s="126"/>
      <c r="B128" s="128"/>
      <c r="C128" s="129"/>
      <c r="D128" s="199"/>
      <c r="E128" s="199"/>
      <c r="F128" s="199"/>
      <c r="G128" s="200"/>
      <c r="H128" s="123"/>
      <c r="I128" s="123"/>
      <c r="J128" s="435"/>
      <c r="K128" s="433"/>
      <c r="L128" s="433"/>
      <c r="M128" s="433"/>
      <c r="N128" s="433"/>
      <c r="O128" s="433"/>
    </row>
    <row r="129" spans="1:15" ht="14.25">
      <c r="A129" s="126"/>
      <c r="B129" s="128"/>
      <c r="C129" s="129"/>
      <c r="D129" s="199"/>
      <c r="E129" s="199"/>
      <c r="F129" s="199"/>
      <c r="G129" s="200"/>
      <c r="H129" s="123"/>
      <c r="I129" s="123"/>
      <c r="J129" s="435"/>
      <c r="K129" s="433"/>
      <c r="L129" s="433"/>
      <c r="M129" s="433"/>
      <c r="N129" s="433"/>
      <c r="O129" s="433"/>
    </row>
    <row r="130" spans="1:15" ht="14.25">
      <c r="A130" s="126"/>
      <c r="B130" s="128"/>
      <c r="C130" s="129"/>
      <c r="D130" s="199"/>
      <c r="E130" s="199"/>
      <c r="F130" s="199"/>
      <c r="G130" s="200"/>
      <c r="H130" s="123"/>
      <c r="I130" s="123"/>
      <c r="J130" s="435"/>
      <c r="K130" s="433"/>
      <c r="L130" s="433"/>
      <c r="M130" s="433"/>
      <c r="N130" s="433"/>
      <c r="O130" s="433"/>
    </row>
    <row r="131" spans="1:15" ht="14.25">
      <c r="A131" s="126"/>
      <c r="B131" s="128"/>
      <c r="C131" s="129"/>
      <c r="D131" s="199"/>
      <c r="E131" s="199"/>
      <c r="F131" s="199"/>
      <c r="G131" s="200"/>
      <c r="H131" s="123"/>
      <c r="I131" s="123"/>
      <c r="J131" s="435"/>
      <c r="K131" s="433"/>
      <c r="L131" s="433"/>
      <c r="M131" s="433"/>
      <c r="N131" s="433"/>
      <c r="O131" s="433"/>
    </row>
    <row r="132" spans="1:15" ht="14.25">
      <c r="A132" s="126"/>
      <c r="B132" s="128"/>
      <c r="C132" s="129"/>
      <c r="D132" s="199"/>
      <c r="E132" s="199"/>
      <c r="F132" s="199"/>
      <c r="G132" s="200"/>
      <c r="H132" s="123"/>
      <c r="I132" s="123"/>
      <c r="J132" s="435"/>
      <c r="K132" s="433"/>
      <c r="L132" s="433"/>
      <c r="M132" s="433"/>
      <c r="N132" s="433"/>
      <c r="O132" s="433"/>
    </row>
    <row r="133" spans="1:15" ht="14.25">
      <c r="A133" s="126"/>
      <c r="B133" s="128"/>
      <c r="C133" s="129"/>
      <c r="D133" s="199"/>
      <c r="E133" s="199"/>
      <c r="F133" s="199"/>
      <c r="G133" s="200"/>
      <c r="H133" s="123"/>
      <c r="I133" s="123"/>
      <c r="J133" s="435"/>
      <c r="K133" s="433"/>
      <c r="L133" s="433"/>
      <c r="M133" s="433"/>
      <c r="N133" s="433"/>
      <c r="O133" s="433"/>
    </row>
    <row r="134" spans="1:15" ht="14.25">
      <c r="A134" s="126"/>
      <c r="B134" s="128"/>
      <c r="C134" s="129"/>
      <c r="D134" s="199"/>
      <c r="E134" s="199"/>
      <c r="F134" s="199"/>
      <c r="G134" s="200"/>
      <c r="H134" s="123"/>
      <c r="I134" s="123"/>
      <c r="J134" s="435"/>
      <c r="K134" s="433"/>
      <c r="L134" s="433"/>
      <c r="M134" s="433"/>
      <c r="N134" s="433"/>
      <c r="O134" s="433"/>
    </row>
    <row r="135" spans="1:15" ht="14.25">
      <c r="A135" s="126"/>
      <c r="B135" s="128"/>
      <c r="C135" s="129"/>
      <c r="D135" s="199"/>
      <c r="E135" s="199"/>
      <c r="F135" s="199"/>
      <c r="G135" s="200"/>
      <c r="H135" s="123"/>
      <c r="I135" s="123"/>
      <c r="J135" s="435"/>
      <c r="K135" s="433"/>
      <c r="L135" s="433"/>
      <c r="M135" s="433"/>
      <c r="N135" s="433"/>
      <c r="O135" s="433"/>
    </row>
    <row r="136" spans="1:15" ht="14.25">
      <c r="A136" s="126"/>
      <c r="B136" s="128"/>
      <c r="C136" s="129"/>
      <c r="D136" s="199"/>
      <c r="E136" s="199"/>
      <c r="F136" s="199"/>
      <c r="G136" s="200"/>
      <c r="H136" s="123"/>
      <c r="I136" s="123"/>
      <c r="J136" s="435"/>
      <c r="K136" s="433"/>
      <c r="L136" s="433"/>
      <c r="M136" s="433"/>
      <c r="N136" s="433"/>
      <c r="O136" s="433"/>
    </row>
    <row r="137" spans="1:15" ht="14.25">
      <c r="A137" s="126"/>
      <c r="B137" s="128"/>
      <c r="C137" s="129"/>
      <c r="D137" s="199"/>
      <c r="E137" s="199"/>
      <c r="F137" s="199"/>
      <c r="G137" s="200"/>
      <c r="H137" s="123"/>
      <c r="I137" s="123"/>
      <c r="J137" s="435"/>
      <c r="K137" s="433"/>
      <c r="L137" s="433"/>
      <c r="M137" s="433"/>
      <c r="N137" s="433"/>
      <c r="O137" s="433"/>
    </row>
    <row r="138" spans="1:15" ht="14.25">
      <c r="A138" s="126"/>
      <c r="B138" s="128"/>
      <c r="C138" s="129"/>
      <c r="D138" s="199"/>
      <c r="E138" s="199"/>
      <c r="F138" s="199"/>
      <c r="G138" s="200"/>
      <c r="H138" s="123"/>
      <c r="I138" s="123"/>
      <c r="J138" s="435"/>
      <c r="K138" s="433"/>
      <c r="L138" s="433"/>
      <c r="M138" s="433"/>
      <c r="N138" s="433"/>
      <c r="O138" s="433"/>
    </row>
    <row r="139" spans="1:15" ht="14.25">
      <c r="A139" s="126"/>
      <c r="B139" s="128"/>
      <c r="C139" s="129"/>
      <c r="D139" s="199"/>
      <c r="E139" s="199"/>
      <c r="F139" s="199"/>
      <c r="G139" s="200"/>
      <c r="H139" s="123"/>
      <c r="I139" s="123"/>
      <c r="J139" s="435"/>
      <c r="K139" s="433"/>
      <c r="L139" s="433"/>
      <c r="M139" s="433"/>
      <c r="N139" s="433"/>
      <c r="O139" s="433"/>
    </row>
    <row r="140" spans="1:15" ht="14.25">
      <c r="A140" s="126"/>
      <c r="B140" s="128"/>
      <c r="C140" s="129"/>
      <c r="D140" s="199"/>
      <c r="E140" s="199"/>
      <c r="F140" s="199"/>
      <c r="G140" s="200"/>
      <c r="H140" s="123"/>
      <c r="I140" s="123"/>
      <c r="J140" s="435"/>
      <c r="K140" s="433"/>
      <c r="L140" s="433"/>
      <c r="M140" s="433"/>
      <c r="N140" s="433"/>
      <c r="O140" s="433"/>
    </row>
    <row r="141" spans="1:15" ht="14.25">
      <c r="A141" s="126"/>
      <c r="B141" s="128"/>
      <c r="C141" s="129"/>
      <c r="D141" s="199"/>
      <c r="E141" s="199"/>
      <c r="F141" s="199"/>
      <c r="G141" s="200"/>
      <c r="H141" s="123"/>
      <c r="I141" s="123"/>
      <c r="J141" s="435"/>
      <c r="K141" s="433"/>
      <c r="L141" s="433"/>
      <c r="M141" s="433"/>
      <c r="N141" s="433"/>
      <c r="O141" s="433"/>
    </row>
    <row r="142" spans="1:15" ht="14.25">
      <c r="A142" s="126"/>
      <c r="B142" s="129"/>
      <c r="C142" s="129"/>
      <c r="D142" s="199"/>
      <c r="E142" s="199"/>
      <c r="F142" s="199"/>
      <c r="G142" s="200"/>
      <c r="H142" s="123"/>
      <c r="I142" s="123"/>
      <c r="J142" s="129"/>
      <c r="K142" s="129"/>
      <c r="L142" s="129"/>
      <c r="M142" s="129"/>
      <c r="N142" s="129"/>
      <c r="O142" s="129"/>
    </row>
    <row r="143" spans="1:15" ht="14.25">
      <c r="A143" s="126"/>
      <c r="B143" s="129"/>
      <c r="C143" s="129"/>
      <c r="D143" s="199"/>
      <c r="E143" s="199"/>
      <c r="F143" s="199"/>
      <c r="G143" s="200"/>
      <c r="H143" s="123"/>
      <c r="I143" s="123"/>
      <c r="J143" s="129"/>
      <c r="K143" s="129"/>
      <c r="L143" s="129"/>
      <c r="M143" s="129"/>
      <c r="N143" s="129"/>
      <c r="O143" s="129"/>
    </row>
  </sheetData>
  <sheetProtection/>
  <mergeCells count="9">
    <mergeCell ref="J19:O19"/>
    <mergeCell ref="J20:O141"/>
    <mergeCell ref="B53:I53"/>
    <mergeCell ref="B54:I55"/>
    <mergeCell ref="J1:O1"/>
    <mergeCell ref="B2:G2"/>
    <mergeCell ref="B3:G3"/>
    <mergeCell ref="B4:G4"/>
    <mergeCell ref="J2:O18"/>
  </mergeCells>
  <printOptions/>
  <pageMargins left="0.17" right="0.17" top="0.26" bottom="0.24" header="0.28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79"/>
  <sheetViews>
    <sheetView zoomScalePageLayoutView="0" workbookViewId="0" topLeftCell="A40">
      <selection activeCell="K27" sqref="K27"/>
    </sheetView>
  </sheetViews>
  <sheetFormatPr defaultColWidth="9.140625" defaultRowHeight="12.75"/>
  <cols>
    <col min="1" max="1" width="3.57421875" style="0" customWidth="1"/>
  </cols>
  <sheetData>
    <row r="1" spans="1:20" ht="16.5">
      <c r="A1" s="158"/>
      <c r="B1" s="451" t="s">
        <v>97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3"/>
      <c r="O1" s="447" t="s">
        <v>101</v>
      </c>
      <c r="P1" s="448"/>
      <c r="Q1" s="448"/>
      <c r="R1" s="448"/>
      <c r="S1" s="448"/>
      <c r="T1" s="448"/>
    </row>
    <row r="2" spans="1:20" ht="14.25">
      <c r="A2" s="158"/>
      <c r="B2" s="454" t="s">
        <v>102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6"/>
      <c r="O2" s="449" t="s">
        <v>110</v>
      </c>
      <c r="P2" s="448"/>
      <c r="Q2" s="448"/>
      <c r="R2" s="448"/>
      <c r="S2" s="448"/>
      <c r="T2" s="448"/>
    </row>
    <row r="3" spans="1:20" ht="14.25">
      <c r="A3" s="158"/>
      <c r="B3" s="450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6"/>
      <c r="O3" s="450"/>
      <c r="P3" s="448"/>
      <c r="Q3" s="448"/>
      <c r="R3" s="448"/>
      <c r="S3" s="448"/>
      <c r="T3" s="448"/>
    </row>
    <row r="4" spans="1:20" ht="14.25">
      <c r="A4" s="158"/>
      <c r="B4" s="159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450"/>
      <c r="P4" s="448"/>
      <c r="Q4" s="448"/>
      <c r="R4" s="448"/>
      <c r="S4" s="448"/>
      <c r="T4" s="448"/>
    </row>
    <row r="5" spans="1:20" ht="14.25">
      <c r="A5" s="158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450"/>
      <c r="P5" s="448"/>
      <c r="Q5" s="448"/>
      <c r="R5" s="448"/>
      <c r="S5" s="448"/>
      <c r="T5" s="448"/>
    </row>
    <row r="6" spans="1:20" ht="14.25">
      <c r="A6" s="158"/>
      <c r="B6" s="159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450"/>
      <c r="P6" s="448"/>
      <c r="Q6" s="448"/>
      <c r="R6" s="448"/>
      <c r="S6" s="448"/>
      <c r="T6" s="448"/>
    </row>
    <row r="7" spans="1:20" ht="14.25">
      <c r="A7" s="158"/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450"/>
      <c r="P7" s="448"/>
      <c r="Q7" s="448"/>
      <c r="R7" s="448"/>
      <c r="S7" s="448"/>
      <c r="T7" s="448"/>
    </row>
    <row r="8" spans="1:20" ht="14.25">
      <c r="A8" s="158"/>
      <c r="B8" s="159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450"/>
      <c r="P8" s="448"/>
      <c r="Q8" s="448"/>
      <c r="R8" s="448"/>
      <c r="S8" s="448"/>
      <c r="T8" s="448"/>
    </row>
    <row r="9" spans="1:20" ht="14.25">
      <c r="A9" s="158"/>
      <c r="B9" s="159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450"/>
      <c r="P9" s="448"/>
      <c r="Q9" s="448"/>
      <c r="R9" s="448"/>
      <c r="S9" s="448"/>
      <c r="T9" s="448"/>
    </row>
    <row r="10" spans="1:20" ht="14.25">
      <c r="A10" s="158"/>
      <c r="B10" s="159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450"/>
      <c r="P10" s="448"/>
      <c r="Q10" s="448"/>
      <c r="R10" s="448"/>
      <c r="S10" s="448"/>
      <c r="T10" s="448"/>
    </row>
    <row r="11" spans="1:20" ht="14.25">
      <c r="A11" s="158"/>
      <c r="B11" s="159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450"/>
      <c r="P11" s="448"/>
      <c r="Q11" s="448"/>
      <c r="R11" s="448"/>
      <c r="S11" s="448"/>
      <c r="T11" s="448"/>
    </row>
    <row r="12" spans="1:20" ht="14.25">
      <c r="A12" s="158"/>
      <c r="B12" s="159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450"/>
      <c r="P12" s="448"/>
      <c r="Q12" s="448"/>
      <c r="R12" s="448"/>
      <c r="S12" s="448"/>
      <c r="T12" s="448"/>
    </row>
    <row r="13" spans="1:20" ht="14.25">
      <c r="A13" s="158"/>
      <c r="B13" s="159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450"/>
      <c r="P13" s="448"/>
      <c r="Q13" s="448"/>
      <c r="R13" s="448"/>
      <c r="S13" s="448"/>
      <c r="T13" s="448"/>
    </row>
    <row r="14" spans="1:20" ht="14.25">
      <c r="A14" s="158"/>
      <c r="B14" s="159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450"/>
      <c r="P14" s="448"/>
      <c r="Q14" s="448"/>
      <c r="R14" s="448"/>
      <c r="S14" s="448"/>
      <c r="T14" s="448"/>
    </row>
    <row r="15" spans="1:20" ht="14.25">
      <c r="A15" s="158"/>
      <c r="B15" s="159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450"/>
      <c r="P15" s="448"/>
      <c r="Q15" s="448"/>
      <c r="R15" s="448"/>
      <c r="S15" s="448"/>
      <c r="T15" s="448"/>
    </row>
    <row r="16" spans="1:20" ht="14.25">
      <c r="A16" s="158"/>
      <c r="B16" s="15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450"/>
      <c r="P16" s="448"/>
      <c r="Q16" s="448"/>
      <c r="R16" s="448"/>
      <c r="S16" s="448"/>
      <c r="T16" s="448"/>
    </row>
    <row r="17" spans="1:20" ht="14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450"/>
      <c r="P17" s="448"/>
      <c r="Q17" s="448"/>
      <c r="R17" s="448"/>
      <c r="S17" s="448"/>
      <c r="T17" s="448"/>
    </row>
    <row r="18" spans="1:20" ht="14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450"/>
      <c r="P18" s="448"/>
      <c r="Q18" s="448"/>
      <c r="R18" s="448"/>
      <c r="S18" s="448"/>
      <c r="T18" s="448"/>
    </row>
    <row r="19" spans="1:20" ht="14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450"/>
      <c r="P19" s="448"/>
      <c r="Q19" s="448"/>
      <c r="R19" s="448"/>
      <c r="S19" s="448"/>
      <c r="T19" s="448"/>
    </row>
    <row r="20" spans="1:20" ht="14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450"/>
      <c r="P20" s="448"/>
      <c r="Q20" s="448"/>
      <c r="R20" s="448"/>
      <c r="S20" s="448"/>
      <c r="T20" s="448"/>
    </row>
    <row r="21" spans="1:20" ht="14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450"/>
      <c r="P21" s="448"/>
      <c r="Q21" s="448"/>
      <c r="R21" s="448"/>
      <c r="S21" s="448"/>
      <c r="T21" s="448"/>
    </row>
    <row r="22" spans="1:20" ht="14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450"/>
      <c r="P22" s="448"/>
      <c r="Q22" s="448"/>
      <c r="R22" s="448"/>
      <c r="S22" s="448"/>
      <c r="T22" s="448"/>
    </row>
    <row r="23" spans="1:20" ht="14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450"/>
      <c r="P23" s="448"/>
      <c r="Q23" s="448"/>
      <c r="R23" s="448"/>
      <c r="S23" s="448"/>
      <c r="T23" s="448"/>
    </row>
    <row r="24" spans="1:20" ht="14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450"/>
      <c r="P24" s="448"/>
      <c r="Q24" s="448"/>
      <c r="R24" s="448"/>
      <c r="S24" s="448"/>
      <c r="T24" s="448"/>
    </row>
    <row r="25" spans="1:20" ht="14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450"/>
      <c r="P25" s="448"/>
      <c r="Q25" s="448"/>
      <c r="R25" s="448"/>
      <c r="S25" s="448"/>
      <c r="T25" s="448"/>
    </row>
    <row r="26" spans="1:20" ht="14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450"/>
      <c r="P26" s="448"/>
      <c r="Q26" s="448"/>
      <c r="R26" s="448"/>
      <c r="S26" s="448"/>
      <c r="T26" s="448"/>
    </row>
    <row r="27" spans="1:20" ht="14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450"/>
      <c r="P27" s="448"/>
      <c r="Q27" s="448"/>
      <c r="R27" s="448"/>
      <c r="S27" s="448"/>
      <c r="T27" s="448"/>
    </row>
    <row r="28" spans="1:20" ht="14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450"/>
      <c r="P28" s="448"/>
      <c r="Q28" s="448"/>
      <c r="R28" s="448"/>
      <c r="S28" s="448"/>
      <c r="T28" s="448"/>
    </row>
    <row r="29" spans="1:20" ht="14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450"/>
      <c r="P29" s="448"/>
      <c r="Q29" s="448"/>
      <c r="R29" s="448"/>
      <c r="S29" s="448"/>
      <c r="T29" s="448"/>
    </row>
    <row r="30" spans="1:20" ht="14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450"/>
      <c r="P30" s="448"/>
      <c r="Q30" s="448"/>
      <c r="R30" s="448"/>
      <c r="S30" s="448"/>
      <c r="T30" s="448"/>
    </row>
    <row r="31" spans="1:20" ht="14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450"/>
      <c r="P31" s="448"/>
      <c r="Q31" s="448"/>
      <c r="R31" s="448"/>
      <c r="S31" s="448"/>
      <c r="T31" s="448"/>
    </row>
    <row r="32" spans="1:20" ht="14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450"/>
      <c r="P32" s="448"/>
      <c r="Q32" s="448"/>
      <c r="R32" s="448"/>
      <c r="S32" s="448"/>
      <c r="T32" s="448"/>
    </row>
    <row r="33" spans="1:20" ht="14.25">
      <c r="A33" s="160"/>
      <c r="B33" s="15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450"/>
      <c r="P33" s="448"/>
      <c r="Q33" s="448"/>
      <c r="R33" s="448"/>
      <c r="S33" s="448"/>
      <c r="T33" s="448"/>
    </row>
    <row r="34" spans="1:20" ht="14.25">
      <c r="A34" s="160"/>
      <c r="B34" s="159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450"/>
      <c r="P34" s="448"/>
      <c r="Q34" s="448"/>
      <c r="R34" s="448"/>
      <c r="S34" s="448"/>
      <c r="T34" s="448"/>
    </row>
    <row r="35" spans="1:20" ht="14.25">
      <c r="A35" s="160"/>
      <c r="B35" s="159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450"/>
      <c r="P35" s="448"/>
      <c r="Q35" s="448"/>
      <c r="R35" s="448"/>
      <c r="S35" s="448"/>
      <c r="T35" s="448"/>
    </row>
    <row r="36" spans="1:20" ht="14.25">
      <c r="A36" s="160"/>
      <c r="B36" s="159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450"/>
      <c r="P36" s="448"/>
      <c r="Q36" s="448"/>
      <c r="R36" s="448"/>
      <c r="S36" s="448"/>
      <c r="T36" s="448"/>
    </row>
    <row r="37" spans="1:20" ht="14.25">
      <c r="A37" s="160"/>
      <c r="B37" s="159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450"/>
      <c r="P37" s="448"/>
      <c r="Q37" s="448"/>
      <c r="R37" s="448"/>
      <c r="S37" s="448"/>
      <c r="T37" s="448"/>
    </row>
    <row r="38" spans="1:20" ht="14.25">
      <c r="A38" s="160"/>
      <c r="B38" s="159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450"/>
      <c r="P38" s="448"/>
      <c r="Q38" s="448"/>
      <c r="R38" s="448"/>
      <c r="S38" s="448"/>
      <c r="T38" s="448"/>
    </row>
    <row r="39" spans="1:20" ht="14.25">
      <c r="A39" s="160"/>
      <c r="B39" s="159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450"/>
      <c r="P39" s="448"/>
      <c r="Q39" s="448"/>
      <c r="R39" s="448"/>
      <c r="S39" s="448"/>
      <c r="T39" s="448"/>
    </row>
    <row r="40" spans="1:20" ht="14.25">
      <c r="A40" s="160"/>
      <c r="B40" s="159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450"/>
      <c r="P40" s="448"/>
      <c r="Q40" s="448"/>
      <c r="R40" s="448"/>
      <c r="S40" s="448"/>
      <c r="T40" s="448"/>
    </row>
    <row r="41" spans="1:20" ht="14.25">
      <c r="A41" s="160"/>
      <c r="B41" s="159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450"/>
      <c r="P41" s="448"/>
      <c r="Q41" s="448"/>
      <c r="R41" s="448"/>
      <c r="S41" s="448"/>
      <c r="T41" s="448"/>
    </row>
    <row r="42" spans="1:20" ht="14.25">
      <c r="A42" s="161"/>
      <c r="B42" s="159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450"/>
      <c r="P42" s="448"/>
      <c r="Q42" s="448"/>
      <c r="R42" s="448"/>
      <c r="S42" s="448"/>
      <c r="T42" s="448"/>
    </row>
    <row r="43" spans="1:20" ht="14.25">
      <c r="A43" s="160"/>
      <c r="B43" s="159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450"/>
      <c r="P43" s="448"/>
      <c r="Q43" s="448"/>
      <c r="R43" s="448"/>
      <c r="S43" s="448"/>
      <c r="T43" s="448"/>
    </row>
    <row r="44" spans="1:20" ht="14.25">
      <c r="A44" s="160"/>
      <c r="B44" s="159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450"/>
      <c r="P44" s="448"/>
      <c r="Q44" s="448"/>
      <c r="R44" s="448"/>
      <c r="S44" s="448"/>
      <c r="T44" s="448"/>
    </row>
    <row r="45" spans="1:20" ht="14.25">
      <c r="A45" s="160"/>
      <c r="B45" s="159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450"/>
      <c r="P45" s="448"/>
      <c r="Q45" s="448"/>
      <c r="R45" s="448"/>
      <c r="S45" s="448"/>
      <c r="T45" s="448"/>
    </row>
    <row r="46" spans="1:20" ht="14.25">
      <c r="A46" s="160"/>
      <c r="B46" s="159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450"/>
      <c r="P46" s="448"/>
      <c r="Q46" s="448"/>
      <c r="R46" s="448"/>
      <c r="S46" s="448"/>
      <c r="T46" s="448"/>
    </row>
    <row r="47" spans="1:20" ht="14.25">
      <c r="A47" s="160"/>
      <c r="B47" s="159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450"/>
      <c r="P47" s="448"/>
      <c r="Q47" s="448"/>
      <c r="R47" s="448"/>
      <c r="S47" s="448"/>
      <c r="T47" s="448"/>
    </row>
    <row r="48" spans="1:20" ht="14.25">
      <c r="A48" s="160"/>
      <c r="B48" s="159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450"/>
      <c r="P48" s="448"/>
      <c r="Q48" s="448"/>
      <c r="R48" s="448"/>
      <c r="S48" s="448"/>
      <c r="T48" s="448"/>
    </row>
    <row r="49" spans="1:20" ht="14.2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450"/>
      <c r="P49" s="448"/>
      <c r="Q49" s="448"/>
      <c r="R49" s="448"/>
      <c r="S49" s="448"/>
      <c r="T49" s="448"/>
    </row>
    <row r="50" spans="1:20" ht="14.2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450"/>
      <c r="P50" s="448"/>
      <c r="Q50" s="448"/>
      <c r="R50" s="448"/>
      <c r="S50" s="448"/>
      <c r="T50" s="448"/>
    </row>
    <row r="51" spans="1:20" ht="14.2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450"/>
      <c r="P51" s="448"/>
      <c r="Q51" s="448"/>
      <c r="R51" s="448"/>
      <c r="S51" s="448"/>
      <c r="T51" s="448"/>
    </row>
    <row r="52" spans="1:20" ht="14.2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450"/>
      <c r="P52" s="448"/>
      <c r="Q52" s="448"/>
      <c r="R52" s="448"/>
      <c r="S52" s="448"/>
      <c r="T52" s="448"/>
    </row>
    <row r="53" spans="1:20" ht="14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450"/>
      <c r="P53" s="448"/>
      <c r="Q53" s="448"/>
      <c r="R53" s="448"/>
      <c r="S53" s="448"/>
      <c r="T53" s="448"/>
    </row>
    <row r="54" spans="1:20" ht="14.2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450"/>
      <c r="P54" s="448"/>
      <c r="Q54" s="448"/>
      <c r="R54" s="448"/>
      <c r="S54" s="448"/>
      <c r="T54" s="448"/>
    </row>
    <row r="55" spans="1:20" ht="14.2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20" ht="14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 ht="14.2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 ht="14.2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 ht="14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1:20" ht="14.2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20" ht="14.2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 ht="14.2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1:20" ht="14.2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 ht="14.2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1:20" ht="14.2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1:20" ht="14.2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1:20" ht="14.2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1:20" ht="14.2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1:20" ht="14.2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1:20" ht="14.2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1:20" ht="14.2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1:20" ht="14.2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1:20" ht="14.2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1:20" ht="14.2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1:20" ht="14.2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1:20" ht="14.2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1:20" ht="14.25">
      <c r="A77" s="162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1:20" ht="14.25">
      <c r="A78" s="162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1:20" ht="14.25">
      <c r="A79" s="162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</sheetData>
  <sheetProtection/>
  <mergeCells count="4">
    <mergeCell ref="O1:T1"/>
    <mergeCell ref="O2:T54"/>
    <mergeCell ref="B1:N1"/>
    <mergeCell ref="B2:N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I9"/>
  <sheetViews>
    <sheetView zoomScalePageLayoutView="0" workbookViewId="0" topLeftCell="A1">
      <selection activeCell="B1" sqref="B1"/>
    </sheetView>
  </sheetViews>
  <sheetFormatPr defaultColWidth="9.140625" defaultRowHeight="12.75"/>
  <cols>
    <col min="4" max="4" width="16.7109375" style="0" bestFit="1" customWidth="1"/>
    <col min="5" max="9" width="11.8515625" style="0" bestFit="1" customWidth="1"/>
  </cols>
  <sheetData>
    <row r="3" spans="3:9" ht="13.5">
      <c r="C3" s="204"/>
      <c r="D3" s="208" t="s">
        <v>130</v>
      </c>
      <c r="E3" s="208" t="s">
        <v>131</v>
      </c>
      <c r="F3" s="208" t="s">
        <v>132</v>
      </c>
      <c r="G3" s="208" t="s">
        <v>133</v>
      </c>
      <c r="H3" s="204"/>
      <c r="I3" s="204"/>
    </row>
    <row r="4" spans="3:9" ht="13.5">
      <c r="C4" s="204"/>
      <c r="D4" s="236">
        <v>-10000</v>
      </c>
      <c r="E4" s="205">
        <v>3000</v>
      </c>
      <c r="F4" s="205">
        <v>6800</v>
      </c>
      <c r="G4" s="205">
        <v>6800</v>
      </c>
      <c r="H4" s="204"/>
      <c r="I4" s="204"/>
    </row>
    <row r="5" spans="3:9" ht="13.5">
      <c r="C5" s="204" t="s">
        <v>134</v>
      </c>
      <c r="D5" s="206">
        <f>NPV(0.1,E4:G4)+D4</f>
        <v>3456.0480841472563</v>
      </c>
      <c r="E5" s="204"/>
      <c r="F5" s="204"/>
      <c r="G5" s="204"/>
      <c r="H5" s="204"/>
      <c r="I5" s="204"/>
    </row>
    <row r="6" spans="3:9" ht="13.5">
      <c r="C6" s="204"/>
      <c r="D6" s="204"/>
      <c r="E6" s="204"/>
      <c r="F6" s="204"/>
      <c r="G6" s="204"/>
      <c r="H6" s="204"/>
      <c r="I6" s="204"/>
    </row>
    <row r="7" spans="3:9" ht="13.5">
      <c r="C7" s="204"/>
      <c r="D7" s="208" t="s">
        <v>130</v>
      </c>
      <c r="E7" s="208" t="s">
        <v>131</v>
      </c>
      <c r="F7" s="208" t="s">
        <v>132</v>
      </c>
      <c r="G7" s="208" t="s">
        <v>133</v>
      </c>
      <c r="H7" s="208" t="s">
        <v>135</v>
      </c>
      <c r="I7" s="208" t="s">
        <v>136</v>
      </c>
    </row>
    <row r="8" spans="3:9" ht="13.5">
      <c r="C8" s="204"/>
      <c r="D8" s="236">
        <v>-70000</v>
      </c>
      <c r="E8" s="205">
        <v>15000</v>
      </c>
      <c r="F8" s="205">
        <v>18000</v>
      </c>
      <c r="G8" s="205">
        <v>21000</v>
      </c>
      <c r="H8" s="205">
        <v>26000</v>
      </c>
      <c r="I8" s="205">
        <v>26000</v>
      </c>
    </row>
    <row r="9" spans="3:9" ht="13.5">
      <c r="C9" s="204" t="s">
        <v>137</v>
      </c>
      <c r="D9" s="207">
        <f>IRR(D8:I8,0.1)</f>
        <v>0.14043166936033114</v>
      </c>
      <c r="E9" s="204"/>
      <c r="F9" s="204"/>
      <c r="G9" s="204"/>
      <c r="H9" s="204"/>
      <c r="I9" s="2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emma.biggs</dc:creator>
  <cp:keywords/>
  <dc:description/>
  <cp:lastModifiedBy>Paulo Ferreira</cp:lastModifiedBy>
  <cp:lastPrinted>2012-05-21T22:10:04Z</cp:lastPrinted>
  <dcterms:created xsi:type="dcterms:W3CDTF">2012-04-30T01:21:48Z</dcterms:created>
  <dcterms:modified xsi:type="dcterms:W3CDTF">2017-04-25T12:44:20Z</dcterms:modified>
  <cp:category/>
  <cp:version/>
  <cp:contentType/>
  <cp:contentStatus/>
</cp:coreProperties>
</file>